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user\Desktop\ATC MATERIALE PLUS\"/>
    </mc:Choice>
  </mc:AlternateContent>
  <xr:revisionPtr revIDLastSave="0" documentId="13_ncr:1_{F8E56465-D8D0-4CC5-9C66-54FC4423CF3D}" xr6:coauthVersionLast="47" xr6:coauthVersionMax="47" xr10:uidLastSave="{00000000-0000-0000-0000-000000000000}"/>
  <bookViews>
    <workbookView xWindow="-120" yWindow="-120" windowWidth="29040" windowHeight="15720" tabRatio="705" activeTab="4" xr2:uid="{00000000-000D-0000-FFFF-FFFF00000000}"/>
  </bookViews>
  <sheets>
    <sheet name="Pasqyra e Pozicionit Financiar" sheetId="2" r:id="rId1"/>
    <sheet name="PASH-sipas natyres" sheetId="6" r:id="rId2"/>
    <sheet name="PASH-sipas funksionit" sheetId="7" r:id="rId3"/>
    <sheet name="Pasqyra CashFlow-direkte" sheetId="8" r:id="rId4"/>
    <sheet name="Pasqyra Cashflow-indirekte" sheetId="3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5" i="6" l="1"/>
  <c r="C38" i="3"/>
  <c r="C39" i="3" s="1"/>
  <c r="C19" i="3"/>
  <c r="C17" i="3"/>
  <c r="B42" i="3"/>
  <c r="B17" i="3"/>
  <c r="B13" i="2"/>
  <c r="B38" i="3" s="1"/>
  <c r="B39" i="3" s="1"/>
  <c r="C66" i="2"/>
  <c r="C13" i="2"/>
  <c r="C23" i="6"/>
  <c r="B23" i="6" l="1"/>
  <c r="C53" i="2" l="1"/>
  <c r="C60" i="2" s="1"/>
  <c r="B53" i="2"/>
  <c r="C36" i="2"/>
  <c r="C41" i="2" s="1"/>
  <c r="B36" i="2"/>
  <c r="B41" i="2" s="1"/>
  <c r="C22" i="2"/>
  <c r="B22" i="2"/>
  <c r="C14" i="2"/>
  <c r="B14" i="2"/>
  <c r="C24" i="2" l="1"/>
  <c r="C43" i="2" s="1"/>
  <c r="B60" i="2"/>
  <c r="B19" i="3"/>
  <c r="B24" i="2"/>
  <c r="B43" i="2" s="1"/>
  <c r="C12" i="6"/>
  <c r="C17" i="6" s="1"/>
  <c r="C27" i="6" s="1"/>
  <c r="C65" i="2" l="1"/>
  <c r="C7" i="3"/>
  <c r="C22" i="3" s="1"/>
  <c r="C41" i="3" s="1"/>
  <c r="C43" i="3" s="1"/>
  <c r="B12" i="6"/>
  <c r="B17" i="6" s="1"/>
  <c r="B25" i="6" s="1"/>
  <c r="C68" i="2" l="1"/>
  <c r="C70" i="2" s="1"/>
  <c r="C73" i="2" s="1"/>
  <c r="B66" i="2"/>
  <c r="B27" i="6"/>
  <c r="B65" i="2" s="1"/>
  <c r="B68" i="2" s="1"/>
  <c r="B70" i="2" s="1"/>
  <c r="B73" i="2" s="1"/>
  <c r="B7" i="3"/>
  <c r="B22" i="3" s="1"/>
  <c r="B41" i="3" s="1"/>
  <c r="B43" i="3" l="1"/>
</calcChain>
</file>

<file path=xl/sharedStrings.xml><?xml version="1.0" encoding="utf-8"?>
<sst xmlns="http://schemas.openxmlformats.org/spreadsheetml/2006/main" count="188" uniqueCount="132">
  <si>
    <t>PASQYRA E POZICIONIT FINANCIAR</t>
  </si>
  <si>
    <t>Periudha</t>
  </si>
  <si>
    <t>Raportuese</t>
  </si>
  <si>
    <t>Para ardhese</t>
  </si>
  <si>
    <t>AKTIVET</t>
  </si>
  <si>
    <t>Aktive afatshkurtra</t>
  </si>
  <si>
    <t>Mjete monetare</t>
  </si>
  <si>
    <t>Te drejta te arketueshme dhe te tjera  investime financiare</t>
  </si>
  <si>
    <t>Kerkesa te arketueshme afatshkurtra</t>
  </si>
  <si>
    <t>Te tjera te arketueshme</t>
  </si>
  <si>
    <t>Instrumenta te tjera financiare</t>
  </si>
  <si>
    <t>Te tjera aktive afatshkurtra (pershkruaj)</t>
  </si>
  <si>
    <t>Shuma</t>
  </si>
  <si>
    <t>Inventare</t>
  </si>
  <si>
    <t>Lende te para dhe materiale te konsumueshme</t>
  </si>
  <si>
    <t>Prodhim ne proces dhe gjysem produkte</t>
  </si>
  <si>
    <t>Produkte te gatshme</t>
  </si>
  <si>
    <t>Mallra per shitje</t>
  </si>
  <si>
    <t>Parapagesa per inventare</t>
  </si>
  <si>
    <t>Shuma aktive afatshkurtra</t>
  </si>
  <si>
    <t>Aktive afatgjata</t>
  </si>
  <si>
    <t>Aktive afatgjata financiare</t>
  </si>
  <si>
    <t>Depozita afatgjata, huadhenie dhe te tjera te ngjashme</t>
  </si>
  <si>
    <t>Deftesa te arketueshme dhe kliente afatgjate</t>
  </si>
  <si>
    <t>Aktive afatgjata materiale</t>
  </si>
  <si>
    <t>Toka dhe ndertesa</t>
  </si>
  <si>
    <t>Makineri dhe paisje</t>
  </si>
  <si>
    <t>Te tjera ne shfrytezim</t>
  </si>
  <si>
    <t>Aktive afatgjata jomateriale</t>
  </si>
  <si>
    <t>Te tjera aktive afatgjata (pershkruaj)</t>
  </si>
  <si>
    <t>Shuma aktive afatgjata</t>
  </si>
  <si>
    <t>TOTALI AKTIVEVE</t>
  </si>
  <si>
    <t>DETYRIMET DHE KAPITALI</t>
  </si>
  <si>
    <t>Detyrime afatshkurtra</t>
  </si>
  <si>
    <t>Tituj te huamarrjes afatshkurter</t>
  </si>
  <si>
    <t>Te pagueshme per aktivitetin e shfrytezimit</t>
  </si>
  <si>
    <t>Te pagueshme ndaj punonjesve, kontribute dhe te tjera te ngjashme</t>
  </si>
  <si>
    <t>Te pagueshme per detyrime tatimore</t>
  </si>
  <si>
    <t>Parapagimet e arketuara</t>
  </si>
  <si>
    <t>Te tjera detyrime afatshkurtra (pershkruaj)</t>
  </si>
  <si>
    <t>Detyrime afatgjata</t>
  </si>
  <si>
    <t>Tituj te huamarrjes agatgjate</t>
  </si>
  <si>
    <t>Te tjera detyrime afatgjata (pershkruaj)</t>
  </si>
  <si>
    <t>Shuma e detyrimeve</t>
  </si>
  <si>
    <t>Kapitali</t>
  </si>
  <si>
    <t>Kapitali i pronarit</t>
  </si>
  <si>
    <t>Rezerva (ligjore, statutore, etj)</t>
  </si>
  <si>
    <t>Fitime/(Humbje) te periudhes financiare</t>
  </si>
  <si>
    <t>Fitime/(Humbje) te mbartura</t>
  </si>
  <si>
    <t>Terheqjet e pronarit</t>
  </si>
  <si>
    <t>Shuma e Kapitalit</t>
  </si>
  <si>
    <t>TOTALI DETYRIMET DHE KAPITALI</t>
  </si>
  <si>
    <t>PASQYRA E TE ARDHURAVE DHE SHPENZIMEVE</t>
  </si>
  <si>
    <t>(sipas natyres) - e detyrueshme</t>
  </si>
  <si>
    <t>Shitjet neto</t>
  </si>
  <si>
    <t>Te ardhura te tjera nga veprimtarite e shfrytezimit</t>
  </si>
  <si>
    <t>Ndryshimet ne inventarin e produkteve te gateshme dhe punes ne proces</t>
  </si>
  <si>
    <t>Puna e kryer nga njesia ekonomike raportuese per qellimet e veta dhe e kapitalizuar</t>
  </si>
  <si>
    <t>Mallrat, lendet e para dhe sherbimet</t>
  </si>
  <si>
    <t>Shpenzime te tjera nga veprimtarite e shfrytezimit</t>
  </si>
  <si>
    <t>Shpenzime te personelit</t>
  </si>
  <si>
    <t>Pagat</t>
  </si>
  <si>
    <t>Shpenzimet e sigurimeve shoqerore dhe shendetsore</t>
  </si>
  <si>
    <t xml:space="preserve">Amortizimi </t>
  </si>
  <si>
    <t>Shpenzime te tjera</t>
  </si>
  <si>
    <t>Fitimi/(humbja) nga veprimtarite e shfrytezimit</t>
  </si>
  <si>
    <t>Te ardhura e shpenzime financiare</t>
  </si>
  <si>
    <t>Te ardhurat/(shpenzimet) nga interesi</t>
  </si>
  <si>
    <t>Fitime/(humbje) nga kurset e kembimit</t>
  </si>
  <si>
    <t>Te tjera te ardhura/(shpenzime) financiare</t>
  </si>
  <si>
    <t>Fitimi/(humbja) para tatimit</t>
  </si>
  <si>
    <t>Shpenzimet e tatimit mbi fitimin</t>
  </si>
  <si>
    <t>Fitimi/(humbja) neto e periudhes financiare</t>
  </si>
  <si>
    <t>(Sipas Funksionit) - per perdorim te drejtimit te shoqerise</t>
  </si>
  <si>
    <t>TE ARDHURAT</t>
  </si>
  <si>
    <t>Te ardhura nga aktiviteti kryesor</t>
  </si>
  <si>
    <t xml:space="preserve">Te ardhura te tjera </t>
  </si>
  <si>
    <t>Totali i te ardhurave</t>
  </si>
  <si>
    <t>SHPENZIMET</t>
  </si>
  <si>
    <t>Shpenzimet per materiale</t>
  </si>
  <si>
    <t>Inventari ne celje</t>
  </si>
  <si>
    <t>Blerje mallra gjate periudhes apo shpenzime per mallrat e prodhuara</t>
  </si>
  <si>
    <t>Inventari ne mbyllje</t>
  </si>
  <si>
    <t>Shpenzime personeli</t>
  </si>
  <si>
    <t>Kontributet per sigurime shoqerore e shendetsore</t>
  </si>
  <si>
    <t>Amortizimi i aktiveve afatgjata</t>
  </si>
  <si>
    <t>Shpenzime financiare</t>
  </si>
  <si>
    <t>Totali i shpenzimeve</t>
  </si>
  <si>
    <t>Tatimi mbi fitimin</t>
  </si>
  <si>
    <t>Fitimi/(humbja) neto</t>
  </si>
  <si>
    <t>Pasqyra e fluksit te mjeteve monetare (opsionale)</t>
  </si>
  <si>
    <t>Metoda direkte</t>
  </si>
  <si>
    <t>Fluksi mjeteve monetare nga/perdorur ne aktivitetin e shfrytezimit:</t>
  </si>
  <si>
    <t>Mjete monetare te arketuara nga klientet</t>
  </si>
  <si>
    <t>Mjete monetare te paguara ndaj furnitoreve dhe punonjesve</t>
  </si>
  <si>
    <t>Mjete monetare te arketuara nga veprimtari te tjera</t>
  </si>
  <si>
    <t>Pagesa te tjera</t>
  </si>
  <si>
    <t>Interes i paguar</t>
  </si>
  <si>
    <t>Tatim fitimi i paguar</t>
  </si>
  <si>
    <t>Mjete monetare neto nga/ perdorur ne aktivitetin e shfrytezimit</t>
  </si>
  <si>
    <t>Fluksi i mjeteve monetare nga/ perdorur ne aktivitetin e investimit</t>
  </si>
  <si>
    <t>Pagesa per blerjen e aktiveve afatgjata materiale</t>
  </si>
  <si>
    <t>Arketime nga shitja e aktiveve afatgjata materiale</t>
  </si>
  <si>
    <t>Interes i arketuar</t>
  </si>
  <si>
    <t>Dividente te arketuar</t>
  </si>
  <si>
    <r>
      <t xml:space="preserve">Te tjera </t>
    </r>
    <r>
      <rPr>
        <i/>
        <sz val="11"/>
        <color indexed="8"/>
        <rFont val="Times New Roman"/>
        <family val="1"/>
        <charset val="238"/>
      </rPr>
      <t>(pershkruaj)</t>
    </r>
  </si>
  <si>
    <t>Mjete monetare neto nga/perdorur ne aktivitetin e investimit</t>
  </si>
  <si>
    <t>Fluksi i mjeteve monetare nga/perdorur ne aktivitetin e financimit</t>
  </si>
  <si>
    <t>Arketime nga emetimi i kapitalit te nenshkruar</t>
  </si>
  <si>
    <t>Hua te arketuara</t>
  </si>
  <si>
    <t>Pagesa e huave</t>
  </si>
  <si>
    <t>Pagese e detyrimeve te qirase financiare</t>
  </si>
  <si>
    <t>Dividende te paguar</t>
  </si>
  <si>
    <t>Mjete monetare neto nga/perdorur ne aktivitetin e financimit</t>
  </si>
  <si>
    <t>Rritje/(renie) neto ne mjetet monetare dhe ekuivalente me to</t>
  </si>
  <si>
    <t>Mjete monetare dhe ekuivalente me to ne fillim</t>
  </si>
  <si>
    <t>Efekti i luhatjeve te kurseve te kembimit te mjeteve monetare</t>
  </si>
  <si>
    <t>Mjete monetare dhe ekuivalente me to ne fund</t>
  </si>
  <si>
    <t>Metoda indirekte</t>
  </si>
  <si>
    <t>Fitimi/(Humbja) perpara tatimit</t>
  </si>
  <si>
    <t>Rregullime per :</t>
  </si>
  <si>
    <t>Shpenzime amortizimi</t>
  </si>
  <si>
    <t xml:space="preserve">Humbje/(Fitime) nga konvertimi </t>
  </si>
  <si>
    <t>Shpenzimet financiare te perllogaritura</t>
  </si>
  <si>
    <t>Te ardhura nga investimet</t>
  </si>
  <si>
    <t>Humbja/(Fitimi) nga shitja e aktiveve afatgjata materiale</t>
  </si>
  <si>
    <t>Ndryshim ne aktivet dhe detyrimet e shfrytezimit</t>
  </si>
  <si>
    <t>Renie/(Rritje) ne kerkesat e arketueshme nga aktiviteti dhe kerkesa te tjera</t>
  </si>
  <si>
    <t>Renie/(Rritje) ne gjendjen e inventarit</t>
  </si>
  <si>
    <t>Rritje/(Renie) ne detyrime te pagueshme</t>
  </si>
  <si>
    <t>Check</t>
  </si>
  <si>
    <t>“TODx” Shpk M12429026G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</si>
</sst>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 * #,##0.00_)_€_ ;_ * \(#,##0.00\)_€_ ;_ * &quot;-&quot;??_)_€_ ;_ @_ "/>
  </numFmts>
  <fonts count="2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9"/>
      <name val="Times New Roman"/>
      <family val="1"/>
    </font>
    <font>
      <i/>
      <sz val="9"/>
      <name val="Arial"/>
      <family val="2"/>
      <charset val="238"/>
    </font>
    <font>
      <b/>
      <sz val="14"/>
      <name val="Arial"/>
      <family val="2"/>
      <charset val="238"/>
    </font>
    <font>
      <b/>
      <i/>
      <sz val="9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  <charset val="238"/>
    </font>
    <font>
      <sz val="10"/>
      <name val="Arial"/>
      <family val="2"/>
    </font>
    <font>
      <sz val="8"/>
      <name val="Arial"/>
      <family val="2"/>
      <charset val="238"/>
    </font>
    <font>
      <sz val="16"/>
      <color rgb="FFFF0000"/>
      <name val="Calibri"/>
      <family val="2"/>
      <charset val="238"/>
      <scheme val="minor"/>
    </font>
    <font>
      <sz val="10"/>
      <name val="Tahoma"/>
      <family val="2"/>
      <charset val="238"/>
    </font>
    <font>
      <b/>
      <sz val="1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i/>
      <sz val="9"/>
      <name val="Arial"/>
      <family val="2"/>
    </font>
    <font>
      <sz val="11"/>
      <color rgb="FFFFFF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indexed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4" fillId="0" borderId="0"/>
    <xf numFmtId="43" fontId="21" fillId="0" borderId="0" applyFont="0" applyFill="0" applyBorder="0" applyAlignment="0" applyProtection="0"/>
    <xf numFmtId="0" fontId="23" fillId="0" borderId="0"/>
    <xf numFmtId="0" fontId="21" fillId="0" borderId="0"/>
    <xf numFmtId="165" fontId="2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3" fontId="2" fillId="2" borderId="2" xfId="0" applyNumberFormat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13" fillId="0" borderId="0" xfId="0" applyFont="1"/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8" fillId="0" borderId="0" xfId="0" applyFont="1" applyAlignment="1">
      <alignment wrapText="1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indent="2"/>
    </xf>
    <xf numFmtId="0" fontId="17" fillId="0" borderId="0" xfId="1" applyFont="1" applyAlignment="1">
      <alignment vertical="top"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left" wrapText="1"/>
    </xf>
    <xf numFmtId="0" fontId="15" fillId="0" borderId="0" xfId="1" applyFont="1" applyAlignment="1">
      <alignment horizontal="left" vertical="center"/>
    </xf>
    <xf numFmtId="0" fontId="1" fillId="0" borderId="0" xfId="0" applyFont="1"/>
    <xf numFmtId="3" fontId="2" fillId="3" borderId="1" xfId="0" applyNumberFormat="1" applyFont="1" applyFill="1" applyBorder="1" applyAlignment="1">
      <alignment vertical="center"/>
    </xf>
    <xf numFmtId="3" fontId="2" fillId="4" borderId="3" xfId="0" applyNumberFormat="1" applyFont="1" applyFill="1" applyBorder="1" applyAlignment="1">
      <alignment vertical="center"/>
    </xf>
    <xf numFmtId="3" fontId="2" fillId="4" borderId="2" xfId="0" applyNumberFormat="1" applyFont="1" applyFill="1" applyBorder="1" applyAlignment="1">
      <alignment vertical="center"/>
    </xf>
    <xf numFmtId="3" fontId="2" fillId="3" borderId="0" xfId="0" applyNumberFormat="1" applyFont="1" applyFill="1" applyAlignment="1">
      <alignment vertical="center"/>
    </xf>
    <xf numFmtId="3" fontId="3" fillId="0" borderId="0" xfId="0" applyNumberFormat="1" applyFont="1" applyAlignment="1">
      <alignment horizontal="center" vertical="center"/>
    </xf>
    <xf numFmtId="0" fontId="19" fillId="4" borderId="0" xfId="0" applyFont="1" applyFill="1" applyAlignment="1">
      <alignment vertical="center"/>
    </xf>
    <xf numFmtId="0" fontId="19" fillId="4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 indent="3"/>
    </xf>
    <xf numFmtId="0" fontId="20" fillId="0" borderId="0" xfId="0" applyFont="1"/>
    <xf numFmtId="3" fontId="0" fillId="0" borderId="0" xfId="0" applyNumberFormat="1"/>
    <xf numFmtId="164" fontId="0" fillId="0" borderId="0" xfId="2" applyNumberFormat="1" applyFont="1"/>
    <xf numFmtId="164" fontId="12" fillId="0" borderId="0" xfId="2" applyNumberFormat="1" applyFont="1" applyAlignment="1">
      <alignment vertical="center"/>
    </xf>
    <xf numFmtId="164" fontId="10" fillId="0" borderId="0" xfId="2" applyNumberFormat="1" applyFont="1" applyAlignment="1">
      <alignment vertical="center"/>
    </xf>
    <xf numFmtId="3" fontId="22" fillId="0" borderId="0" xfId="0" applyNumberFormat="1" applyFont="1"/>
    <xf numFmtId="164" fontId="10" fillId="4" borderId="0" xfId="2" applyNumberFormat="1" applyFont="1" applyFill="1" applyAlignment="1">
      <alignment vertical="center"/>
    </xf>
    <xf numFmtId="164" fontId="3" fillId="0" borderId="0" xfId="2" applyNumberFormat="1" applyFont="1" applyAlignment="1">
      <alignment horizontal="center" vertical="center"/>
    </xf>
    <xf numFmtId="164" fontId="11" fillId="0" borderId="0" xfId="2" applyNumberFormat="1" applyFont="1" applyAlignment="1">
      <alignment vertical="center"/>
    </xf>
    <xf numFmtId="164" fontId="2" fillId="3" borderId="1" xfId="2" applyNumberFormat="1" applyFont="1" applyFill="1" applyBorder="1" applyAlignment="1">
      <alignment vertical="center"/>
    </xf>
    <xf numFmtId="164" fontId="2" fillId="4" borderId="3" xfId="2" applyNumberFormat="1" applyFont="1" applyFill="1" applyBorder="1" applyAlignment="1">
      <alignment vertical="center"/>
    </xf>
    <xf numFmtId="164" fontId="2" fillId="4" borderId="2" xfId="2" applyNumberFormat="1" applyFont="1" applyFill="1" applyBorder="1" applyAlignment="1">
      <alignment vertical="center"/>
    </xf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3" fillId="0" borderId="0" xfId="0" applyFont="1"/>
  </cellXfs>
  <cellStyles count="6">
    <cellStyle name="Comma" xfId="2" builtinId="3"/>
    <cellStyle name="Comma 482 2" xfId="5" xr:uid="{5618F01F-39AD-4AA8-816F-F2CD4EE5686F}"/>
    <cellStyle name="Normal" xfId="0" builtinId="0"/>
    <cellStyle name="Normal 2" xfId="3" xr:uid="{19E0831D-E441-41F9-A10A-BDFA301CAAA8}"/>
    <cellStyle name="Normal 21 2" xfId="4" xr:uid="{03A69B2A-8D4E-45A2-A0C1-9FBDED4543FC}"/>
    <cellStyle name="Normal 3" xfId="1" xr:uid="{00000000-0005-0000-0000-000002000000}"/>
  </cellStyles>
  <dxfs count="0"/>
  <tableStyles count="0" defaultTableStyle="TableStyleMedium2" defaultPivotStyle="PivotStyleLight16"/>
  <colors>
    <mruColors>
      <color rgb="FFAB73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E76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4" sqref="A34"/>
    </sheetView>
  </sheetViews>
  <sheetFormatPr defaultRowHeight="15" x14ac:dyDescent="0.25"/>
  <cols>
    <col min="1" max="1" width="61" customWidth="1"/>
    <col min="2" max="3" width="22.28515625" customWidth="1"/>
    <col min="5" max="5" width="9.85546875" bestFit="1" customWidth="1"/>
  </cols>
  <sheetData>
    <row r="1" spans="1:5" x14ac:dyDescent="0.25">
      <c r="A1" s="33" t="s">
        <v>131</v>
      </c>
    </row>
    <row r="2" spans="1:5" ht="15" customHeight="1" x14ac:dyDescent="0.25">
      <c r="A2" s="54" t="s">
        <v>0</v>
      </c>
      <c r="B2" s="38" t="s">
        <v>1</v>
      </c>
      <c r="C2" s="38" t="s">
        <v>1</v>
      </c>
    </row>
    <row r="3" spans="1:5" ht="15" customHeight="1" x14ac:dyDescent="0.25">
      <c r="A3" s="54"/>
      <c r="B3" s="38" t="s">
        <v>2</v>
      </c>
      <c r="C3" s="38" t="s">
        <v>3</v>
      </c>
    </row>
    <row r="4" spans="1:5" x14ac:dyDescent="0.25">
      <c r="A4" s="32" t="s">
        <v>4</v>
      </c>
      <c r="B4" s="3"/>
      <c r="C4" s="3"/>
    </row>
    <row r="5" spans="1:5" x14ac:dyDescent="0.25">
      <c r="A5" s="32" t="s">
        <v>5</v>
      </c>
      <c r="B5" s="3"/>
      <c r="C5" s="3"/>
    </row>
    <row r="6" spans="1:5" x14ac:dyDescent="0.25">
      <c r="A6" s="32"/>
      <c r="B6" s="3"/>
      <c r="C6" s="3"/>
    </row>
    <row r="7" spans="1:5" x14ac:dyDescent="0.25">
      <c r="A7" s="9" t="s">
        <v>6</v>
      </c>
      <c r="B7" s="34">
        <v>1787319</v>
      </c>
      <c r="C7" s="34">
        <v>1146610</v>
      </c>
    </row>
    <row r="8" spans="1:5" x14ac:dyDescent="0.25">
      <c r="A8" s="5"/>
      <c r="B8" s="3"/>
      <c r="C8" s="3"/>
    </row>
    <row r="9" spans="1:5" x14ac:dyDescent="0.25">
      <c r="A9" s="9" t="s">
        <v>7</v>
      </c>
      <c r="B9" s="3"/>
      <c r="C9" s="3"/>
    </row>
    <row r="10" spans="1:5" x14ac:dyDescent="0.25">
      <c r="A10" s="2" t="s">
        <v>8</v>
      </c>
      <c r="B10" s="3">
        <v>250000</v>
      </c>
      <c r="C10" s="3">
        <v>2950000</v>
      </c>
    </row>
    <row r="11" spans="1:5" x14ac:dyDescent="0.25">
      <c r="A11" s="2" t="s">
        <v>9</v>
      </c>
      <c r="B11" s="3"/>
      <c r="C11" s="3"/>
    </row>
    <row r="12" spans="1:5" x14ac:dyDescent="0.25">
      <c r="A12" s="2" t="s">
        <v>10</v>
      </c>
      <c r="B12" s="3"/>
      <c r="C12" s="3"/>
    </row>
    <row r="13" spans="1:5" x14ac:dyDescent="0.25">
      <c r="A13" s="39" t="s">
        <v>11</v>
      </c>
      <c r="B13" s="3">
        <f>5396598+5542971+5483347+100-1688565-333</f>
        <v>14734118</v>
      </c>
      <c r="C13" s="3">
        <f>5396598+5483347+100-333</f>
        <v>10879712</v>
      </c>
      <c r="E13" s="43"/>
    </row>
    <row r="14" spans="1:5" x14ac:dyDescent="0.25">
      <c r="A14" s="12" t="s">
        <v>12</v>
      </c>
      <c r="B14" s="34">
        <f>SUM(B10:B13)</f>
        <v>14984118</v>
      </c>
      <c r="C14" s="34">
        <f>SUM(C10:C13)</f>
        <v>13829712</v>
      </c>
    </row>
    <row r="15" spans="1:5" x14ac:dyDescent="0.25">
      <c r="A15" s="5"/>
      <c r="B15" s="3"/>
      <c r="C15" s="3"/>
    </row>
    <row r="16" spans="1:5" x14ac:dyDescent="0.25">
      <c r="A16" s="9" t="s">
        <v>13</v>
      </c>
      <c r="B16" s="3"/>
      <c r="C16" s="3"/>
    </row>
    <row r="17" spans="1:3" x14ac:dyDescent="0.25">
      <c r="A17" s="2" t="s">
        <v>14</v>
      </c>
      <c r="B17" s="3"/>
      <c r="C17" s="3"/>
    </row>
    <row r="18" spans="1:3" x14ac:dyDescent="0.25">
      <c r="A18" s="2" t="s">
        <v>15</v>
      </c>
      <c r="B18" s="3"/>
      <c r="C18" s="3"/>
    </row>
    <row r="19" spans="1:3" x14ac:dyDescent="0.25">
      <c r="A19" s="2" t="s">
        <v>16</v>
      </c>
      <c r="B19" s="3"/>
      <c r="C19" s="3"/>
    </row>
    <row r="20" spans="1:3" x14ac:dyDescent="0.25">
      <c r="A20" s="2" t="s">
        <v>17</v>
      </c>
      <c r="B20" s="3"/>
      <c r="C20" s="3"/>
    </row>
    <row r="21" spans="1:3" x14ac:dyDescent="0.25">
      <c r="A21" s="2" t="s">
        <v>18</v>
      </c>
      <c r="B21" s="3"/>
      <c r="C21" s="3"/>
    </row>
    <row r="22" spans="1:3" x14ac:dyDescent="0.25">
      <c r="A22" s="12" t="s">
        <v>12</v>
      </c>
      <c r="B22" s="34">
        <f>SUM(B17:B21)</f>
        <v>0</v>
      </c>
      <c r="C22" s="34">
        <f>SUM(C17:C21)</f>
        <v>0</v>
      </c>
    </row>
    <row r="23" spans="1:3" x14ac:dyDescent="0.25">
      <c r="A23" s="12"/>
      <c r="B23" s="3"/>
      <c r="C23" s="3"/>
    </row>
    <row r="24" spans="1:3" ht="15.75" thickBot="1" x14ac:dyDescent="0.3">
      <c r="A24" s="12" t="s">
        <v>19</v>
      </c>
      <c r="B24" s="35">
        <f>+B22+B14+B7</f>
        <v>16771437</v>
      </c>
      <c r="C24" s="35">
        <f>+C22+C14+C7</f>
        <v>14976322</v>
      </c>
    </row>
    <row r="25" spans="1:3" x14ac:dyDescent="0.25">
      <c r="A25" s="6"/>
      <c r="B25" s="3"/>
      <c r="C25" s="3"/>
    </row>
    <row r="26" spans="1:3" x14ac:dyDescent="0.25">
      <c r="A26" s="32" t="s">
        <v>20</v>
      </c>
      <c r="B26" s="3"/>
      <c r="C26" s="3"/>
    </row>
    <row r="27" spans="1:3" x14ac:dyDescent="0.25">
      <c r="A27" s="9" t="s">
        <v>21</v>
      </c>
      <c r="B27" s="3"/>
      <c r="C27" s="3"/>
    </row>
    <row r="28" spans="1:3" x14ac:dyDescent="0.25">
      <c r="A28" s="2" t="s">
        <v>22</v>
      </c>
      <c r="B28" s="3"/>
      <c r="C28" s="3"/>
    </row>
    <row r="29" spans="1:3" x14ac:dyDescent="0.25">
      <c r="A29" s="2" t="s">
        <v>23</v>
      </c>
      <c r="B29" s="3"/>
      <c r="C29" s="3"/>
    </row>
    <row r="30" spans="1:3" x14ac:dyDescent="0.25">
      <c r="A30" s="12" t="s">
        <v>12</v>
      </c>
      <c r="B30" s="34"/>
      <c r="C30" s="34"/>
    </row>
    <row r="31" spans="1:3" x14ac:dyDescent="0.25">
      <c r="A31" s="6"/>
      <c r="B31" s="3"/>
      <c r="C31" s="3"/>
    </row>
    <row r="32" spans="1:3" x14ac:dyDescent="0.25">
      <c r="A32" s="9" t="s">
        <v>24</v>
      </c>
      <c r="B32" s="3"/>
      <c r="C32" s="3"/>
    </row>
    <row r="33" spans="1:3" x14ac:dyDescent="0.25">
      <c r="A33" s="2" t="s">
        <v>25</v>
      </c>
      <c r="B33" s="3"/>
      <c r="C33" s="3"/>
    </row>
    <row r="34" spans="1:3" x14ac:dyDescent="0.25">
      <c r="A34" s="2" t="s">
        <v>26</v>
      </c>
      <c r="B34" s="3"/>
      <c r="C34" s="3"/>
    </row>
    <row r="35" spans="1:3" x14ac:dyDescent="0.25">
      <c r="A35" s="2" t="s">
        <v>27</v>
      </c>
      <c r="B35" s="3"/>
      <c r="C35" s="3"/>
    </row>
    <row r="36" spans="1:3" x14ac:dyDescent="0.25">
      <c r="A36" s="12" t="s">
        <v>12</v>
      </c>
      <c r="B36" s="34">
        <f>SUM(B33:B35)</f>
        <v>0</v>
      </c>
      <c r="C36" s="34">
        <f>SUM(C33:C35)</f>
        <v>0</v>
      </c>
    </row>
    <row r="37" spans="1:3" x14ac:dyDescent="0.25">
      <c r="A37" s="12"/>
      <c r="B37" s="3"/>
      <c r="C37" s="3"/>
    </row>
    <row r="38" spans="1:3" x14ac:dyDescent="0.25">
      <c r="A38" s="9" t="s">
        <v>28</v>
      </c>
      <c r="B38" s="34"/>
      <c r="C38" s="34"/>
    </row>
    <row r="39" spans="1:3" x14ac:dyDescent="0.25">
      <c r="A39" s="40" t="s">
        <v>29</v>
      </c>
      <c r="B39" s="37"/>
      <c r="C39" s="37"/>
    </row>
    <row r="40" spans="1:3" x14ac:dyDescent="0.25">
      <c r="A40" s="9"/>
      <c r="B40" s="3"/>
      <c r="C40" s="3"/>
    </row>
    <row r="41" spans="1:3" ht="15.75" thickBot="1" x14ac:dyDescent="0.3">
      <c r="A41" s="12" t="s">
        <v>30</v>
      </c>
      <c r="B41" s="35">
        <f>+B39+B36</f>
        <v>0</v>
      </c>
      <c r="C41" s="35">
        <f>+C39+C36</f>
        <v>0</v>
      </c>
    </row>
    <row r="42" spans="1:3" ht="18" x14ac:dyDescent="0.25">
      <c r="A42" s="7"/>
      <c r="B42" s="3"/>
      <c r="C42" s="3"/>
    </row>
    <row r="43" spans="1:3" ht="15.75" thickBot="1" x14ac:dyDescent="0.3">
      <c r="A43" s="10" t="s">
        <v>31</v>
      </c>
      <c r="B43" s="11">
        <f>+B24+B41</f>
        <v>16771437</v>
      </c>
      <c r="C43" s="11">
        <f>+C24+C41</f>
        <v>14976322</v>
      </c>
    </row>
    <row r="44" spans="1:3" ht="15.75" thickTop="1" x14ac:dyDescent="0.25">
      <c r="A44" s="19"/>
      <c r="B44" s="3"/>
      <c r="C44" s="3"/>
    </row>
    <row r="45" spans="1:3" x14ac:dyDescent="0.25">
      <c r="A45" s="32" t="s">
        <v>32</v>
      </c>
      <c r="B45" s="3"/>
      <c r="C45" s="3"/>
    </row>
    <row r="46" spans="1:3" x14ac:dyDescent="0.25">
      <c r="A46" s="9" t="s">
        <v>33</v>
      </c>
      <c r="B46" s="3"/>
      <c r="C46" s="3"/>
    </row>
    <row r="47" spans="1:3" x14ac:dyDescent="0.25">
      <c r="A47" s="2" t="s">
        <v>34</v>
      </c>
      <c r="B47" s="3"/>
      <c r="C47" s="3"/>
    </row>
    <row r="48" spans="1:3" x14ac:dyDescent="0.25">
      <c r="A48" s="2" t="s">
        <v>35</v>
      </c>
      <c r="B48" s="3">
        <v>0</v>
      </c>
      <c r="C48" s="3"/>
    </row>
    <row r="49" spans="1:4" x14ac:dyDescent="0.25">
      <c r="A49" s="2" t="s">
        <v>36</v>
      </c>
      <c r="B49" s="3">
        <v>41340</v>
      </c>
      <c r="C49" s="3">
        <v>89631</v>
      </c>
    </row>
    <row r="50" spans="1:4" x14ac:dyDescent="0.25">
      <c r="A50" s="2" t="s">
        <v>37</v>
      </c>
      <c r="B50" s="3"/>
      <c r="C50" s="3"/>
    </row>
    <row r="51" spans="1:4" x14ac:dyDescent="0.25">
      <c r="A51" s="2" t="s">
        <v>38</v>
      </c>
      <c r="B51" s="3"/>
      <c r="C51" s="3"/>
    </row>
    <row r="52" spans="1:4" x14ac:dyDescent="0.25">
      <c r="A52" s="39" t="s">
        <v>39</v>
      </c>
      <c r="B52" s="3"/>
      <c r="C52" s="3"/>
    </row>
    <row r="53" spans="1:4" x14ac:dyDescent="0.25">
      <c r="A53" s="12" t="s">
        <v>12</v>
      </c>
      <c r="B53" s="34">
        <f>SUM(B47:B52)</f>
        <v>41340</v>
      </c>
      <c r="C53" s="34">
        <f>SUM(C47:C52)</f>
        <v>89631</v>
      </c>
    </row>
    <row r="54" spans="1:4" x14ac:dyDescent="0.25">
      <c r="A54" s="4"/>
      <c r="B54" s="3"/>
      <c r="C54" s="3"/>
    </row>
    <row r="55" spans="1:4" x14ac:dyDescent="0.25">
      <c r="A55" s="9" t="s">
        <v>40</v>
      </c>
      <c r="B55" s="3"/>
      <c r="C55" s="3"/>
    </row>
    <row r="56" spans="1:4" x14ac:dyDescent="0.25">
      <c r="A56" s="2" t="s">
        <v>41</v>
      </c>
      <c r="B56" s="1"/>
      <c r="C56" s="1"/>
      <c r="D56" s="1"/>
    </row>
    <row r="57" spans="1:4" x14ac:dyDescent="0.25">
      <c r="A57" s="40" t="s">
        <v>42</v>
      </c>
      <c r="B57" s="1"/>
      <c r="C57" s="1"/>
      <c r="D57" s="1"/>
    </row>
    <row r="58" spans="1:4" x14ac:dyDescent="0.25">
      <c r="A58" s="12" t="s">
        <v>12</v>
      </c>
      <c r="B58" s="34"/>
      <c r="C58" s="34"/>
    </row>
    <row r="59" spans="1:4" x14ac:dyDescent="0.25">
      <c r="A59" s="12"/>
      <c r="B59" s="3"/>
      <c r="C59" s="3"/>
    </row>
    <row r="60" spans="1:4" ht="15.75" thickBot="1" x14ac:dyDescent="0.3">
      <c r="A60" s="12" t="s">
        <v>43</v>
      </c>
      <c r="B60" s="35">
        <f>+B58+B53</f>
        <v>41340</v>
      </c>
      <c r="C60" s="35">
        <f>+C58+C53</f>
        <v>89631</v>
      </c>
    </row>
    <row r="61" spans="1:4" x14ac:dyDescent="0.25">
      <c r="A61" s="4"/>
      <c r="B61" s="3"/>
      <c r="C61" s="3"/>
    </row>
    <row r="62" spans="1:4" x14ac:dyDescent="0.25">
      <c r="A62" s="9" t="s">
        <v>44</v>
      </c>
      <c r="B62" s="3"/>
      <c r="C62" s="3"/>
    </row>
    <row r="63" spans="1:4" x14ac:dyDescent="0.25">
      <c r="A63" s="18" t="s">
        <v>45</v>
      </c>
      <c r="B63" s="3">
        <v>100</v>
      </c>
      <c r="C63" s="3">
        <v>100</v>
      </c>
    </row>
    <row r="64" spans="1:4" x14ac:dyDescent="0.25">
      <c r="A64" s="18" t="s">
        <v>46</v>
      </c>
      <c r="B64" s="3"/>
      <c r="C64" s="3"/>
    </row>
    <row r="65" spans="1:3" x14ac:dyDescent="0.25">
      <c r="A65" s="18" t="s">
        <v>47</v>
      </c>
      <c r="B65" s="3">
        <f>+'PASH-sipas natyres'!B27</f>
        <v>1843406</v>
      </c>
      <c r="C65" s="3">
        <f>+'PASH-sipas natyres'!C27</f>
        <v>8553980</v>
      </c>
    </row>
    <row r="66" spans="1:3" x14ac:dyDescent="0.25">
      <c r="A66" s="18" t="s">
        <v>48</v>
      </c>
      <c r="B66" s="3">
        <f>+C65+C66</f>
        <v>14886591</v>
      </c>
      <c r="C66" s="3">
        <f>6332944-333</f>
        <v>6332611</v>
      </c>
    </row>
    <row r="67" spans="1:3" x14ac:dyDescent="0.25">
      <c r="A67" s="18" t="s">
        <v>49</v>
      </c>
      <c r="B67" s="3"/>
      <c r="C67" s="3"/>
    </row>
    <row r="68" spans="1:3" ht="15.75" thickBot="1" x14ac:dyDescent="0.3">
      <c r="A68" s="12" t="s">
        <v>50</v>
      </c>
      <c r="B68" s="35">
        <f>SUM(B63:B67)</f>
        <v>16730097</v>
      </c>
      <c r="C68" s="35">
        <f>SUM(C63:C67)</f>
        <v>14886691</v>
      </c>
    </row>
    <row r="70" spans="1:3" ht="15.75" thickBot="1" x14ac:dyDescent="0.3">
      <c r="A70" s="10" t="s">
        <v>51</v>
      </c>
      <c r="B70" s="11">
        <f>+B68+B60</f>
        <v>16771437</v>
      </c>
      <c r="C70" s="11">
        <f>+C68+C60</f>
        <v>14976322</v>
      </c>
    </row>
    <row r="71" spans="1:3" ht="15.75" thickTop="1" x14ac:dyDescent="0.25"/>
    <row r="73" spans="1:3" x14ac:dyDescent="0.25">
      <c r="A73" s="42" t="s">
        <v>130</v>
      </c>
      <c r="B73" s="47">
        <f>B43-B70</f>
        <v>0</v>
      </c>
      <c r="C73" s="47">
        <f>C43-C70</f>
        <v>0</v>
      </c>
    </row>
    <row r="74" spans="1:3" ht="21" x14ac:dyDescent="0.35">
      <c r="A74" s="23"/>
    </row>
    <row r="76" spans="1:3" ht="21" x14ac:dyDescent="0.35">
      <c r="A76" s="23"/>
    </row>
  </sheetData>
  <mergeCells count="1">
    <mergeCell ref="A2:A3"/>
  </mergeCells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C28"/>
  <sheetViews>
    <sheetView workbookViewId="0">
      <selection activeCell="A35" sqref="A35"/>
    </sheetView>
  </sheetViews>
  <sheetFormatPr defaultRowHeight="15" x14ac:dyDescent="0.25"/>
  <cols>
    <col min="1" max="1" width="61" customWidth="1"/>
    <col min="2" max="3" width="22.28515625" customWidth="1"/>
  </cols>
  <sheetData>
    <row r="1" spans="1:3" x14ac:dyDescent="0.25">
      <c r="A1" s="33" t="s">
        <v>131</v>
      </c>
    </row>
    <row r="2" spans="1:3" ht="15" customHeight="1" x14ac:dyDescent="0.25">
      <c r="A2" s="54" t="s">
        <v>52</v>
      </c>
      <c r="B2" s="38" t="s">
        <v>1</v>
      </c>
      <c r="C2" s="38" t="s">
        <v>1</v>
      </c>
    </row>
    <row r="3" spans="1:3" ht="15" customHeight="1" x14ac:dyDescent="0.25">
      <c r="A3" s="55"/>
      <c r="B3" s="38" t="s">
        <v>2</v>
      </c>
      <c r="C3" s="38" t="s">
        <v>3</v>
      </c>
    </row>
    <row r="4" spans="1:3" x14ac:dyDescent="0.25">
      <c r="A4" s="8" t="s">
        <v>53</v>
      </c>
    </row>
    <row r="5" spans="1:3" x14ac:dyDescent="0.25">
      <c r="B5" s="16"/>
    </row>
    <row r="6" spans="1:3" x14ac:dyDescent="0.25">
      <c r="A6" s="13" t="s">
        <v>54</v>
      </c>
      <c r="B6" s="50">
        <v>5610432</v>
      </c>
      <c r="C6" s="44">
        <v>9342119</v>
      </c>
    </row>
    <row r="7" spans="1:3" x14ac:dyDescent="0.25">
      <c r="A7" s="13" t="s">
        <v>55</v>
      </c>
    </row>
    <row r="8" spans="1:3" x14ac:dyDescent="0.25">
      <c r="A8" s="13" t="s">
        <v>56</v>
      </c>
    </row>
    <row r="9" spans="1:3" x14ac:dyDescent="0.25">
      <c r="A9" s="13" t="s">
        <v>57</v>
      </c>
    </row>
    <row r="10" spans="1:3" x14ac:dyDescent="0.25">
      <c r="A10" s="13" t="s">
        <v>58</v>
      </c>
      <c r="B10" s="20"/>
    </row>
    <row r="11" spans="1:3" x14ac:dyDescent="0.25">
      <c r="A11" s="13" t="s">
        <v>59</v>
      </c>
      <c r="B11" s="46">
        <v>-2086546</v>
      </c>
      <c r="C11" s="44">
        <v>-19829</v>
      </c>
    </row>
    <row r="12" spans="1:3" x14ac:dyDescent="0.25">
      <c r="A12" s="13" t="s">
        <v>60</v>
      </c>
      <c r="B12" s="48">
        <f>SUM(B13:B14)</f>
        <v>-1680480</v>
      </c>
      <c r="C12" s="48">
        <f>SUM(C13:C14)</f>
        <v>-768310</v>
      </c>
    </row>
    <row r="13" spans="1:3" x14ac:dyDescent="0.25">
      <c r="A13" s="41" t="s">
        <v>61</v>
      </c>
      <c r="B13" s="44">
        <v>-1440000</v>
      </c>
      <c r="C13" s="44">
        <v>-658363</v>
      </c>
    </row>
    <row r="14" spans="1:3" x14ac:dyDescent="0.25">
      <c r="A14" s="41" t="s">
        <v>62</v>
      </c>
      <c r="B14" s="44">
        <v>-240480</v>
      </c>
      <c r="C14" s="44">
        <v>-109947</v>
      </c>
    </row>
    <row r="15" spans="1:3" x14ac:dyDescent="0.25">
      <c r="A15" s="13" t="s">
        <v>63</v>
      </c>
      <c r="B15" s="45">
        <v>0</v>
      </c>
      <c r="C15" s="44"/>
    </row>
    <row r="16" spans="1:3" x14ac:dyDescent="0.25">
      <c r="A16" s="13" t="s">
        <v>64</v>
      </c>
      <c r="B16" s="21"/>
    </row>
    <row r="17" spans="1:3" x14ac:dyDescent="0.25">
      <c r="A17" s="15" t="s">
        <v>65</v>
      </c>
      <c r="B17" s="51">
        <f>SUM(B6:B12,B15:B16)</f>
        <v>1843406</v>
      </c>
      <c r="C17" s="51">
        <f>SUM(C6:C12,C15:C16)</f>
        <v>8553980</v>
      </c>
    </row>
    <row r="18" spans="1:3" x14ac:dyDescent="0.25">
      <c r="A18" s="12"/>
      <c r="B18" s="3"/>
      <c r="C18" s="3"/>
    </row>
    <row r="19" spans="1:3" x14ac:dyDescent="0.25">
      <c r="A19" s="9" t="s">
        <v>66</v>
      </c>
      <c r="B19" s="15"/>
    </row>
    <row r="20" spans="1:3" x14ac:dyDescent="0.25">
      <c r="A20" s="20" t="s">
        <v>67</v>
      </c>
      <c r="B20" s="15"/>
    </row>
    <row r="21" spans="1:3" x14ac:dyDescent="0.25">
      <c r="A21" s="13" t="s">
        <v>68</v>
      </c>
      <c r="B21" s="20">
        <v>0</v>
      </c>
    </row>
    <row r="22" spans="1:3" x14ac:dyDescent="0.25">
      <c r="A22" s="13" t="s">
        <v>69</v>
      </c>
      <c r="B22" s="20"/>
    </row>
    <row r="23" spans="1:3" x14ac:dyDescent="0.25">
      <c r="A23" s="12" t="s">
        <v>12</v>
      </c>
      <c r="B23" s="34">
        <f>SUM(B20:B22)</f>
        <v>0</v>
      </c>
      <c r="C23" s="34">
        <f>SUM(C20:C22)</f>
        <v>0</v>
      </c>
    </row>
    <row r="24" spans="1:3" x14ac:dyDescent="0.25">
      <c r="A24" s="22"/>
      <c r="B24" s="37"/>
    </row>
    <row r="25" spans="1:3" ht="15.75" thickBot="1" x14ac:dyDescent="0.3">
      <c r="A25" s="22" t="s">
        <v>70</v>
      </c>
      <c r="B25" s="52">
        <f>+B17+B23</f>
        <v>1843406</v>
      </c>
      <c r="C25" s="52">
        <f>+C17+C23</f>
        <v>8553980</v>
      </c>
    </row>
    <row r="26" spans="1:3" x14ac:dyDescent="0.25">
      <c r="A26" s="14" t="s">
        <v>71</v>
      </c>
      <c r="B26" s="17"/>
    </row>
    <row r="27" spans="1:3" ht="15.75" thickBot="1" x14ac:dyDescent="0.3">
      <c r="A27" s="22" t="s">
        <v>72</v>
      </c>
      <c r="B27" s="53">
        <f>SUM(B25:B26)</f>
        <v>1843406</v>
      </c>
      <c r="C27" s="53">
        <f>SUM(C25:C26)</f>
        <v>8553980</v>
      </c>
    </row>
    <row r="28" spans="1:3" ht="15.75" thickTop="1" x14ac:dyDescent="0.25"/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C36"/>
  <sheetViews>
    <sheetView workbookViewId="0">
      <selection activeCell="F36" sqref="F36"/>
    </sheetView>
  </sheetViews>
  <sheetFormatPr defaultRowHeight="15" x14ac:dyDescent="0.25"/>
  <cols>
    <col min="1" max="1" width="61" customWidth="1"/>
    <col min="2" max="3" width="22.28515625" customWidth="1"/>
  </cols>
  <sheetData>
    <row r="1" spans="1:3" x14ac:dyDescent="0.25">
      <c r="A1" s="33" t="s">
        <v>131</v>
      </c>
    </row>
    <row r="2" spans="1:3" x14ac:dyDescent="0.25">
      <c r="A2" s="54" t="s">
        <v>52</v>
      </c>
      <c r="B2" s="38" t="s">
        <v>1</v>
      </c>
      <c r="C2" s="38" t="s">
        <v>1</v>
      </c>
    </row>
    <row r="3" spans="1:3" x14ac:dyDescent="0.25">
      <c r="A3" s="54"/>
      <c r="B3" s="38" t="s">
        <v>2</v>
      </c>
      <c r="C3" s="38" t="s">
        <v>3</v>
      </c>
    </row>
    <row r="4" spans="1:3" x14ac:dyDescent="0.25">
      <c r="A4" s="8" t="s">
        <v>73</v>
      </c>
    </row>
    <row r="6" spans="1:3" x14ac:dyDescent="0.25">
      <c r="A6" s="9" t="s">
        <v>74</v>
      </c>
      <c r="B6" s="16"/>
    </row>
    <row r="7" spans="1:3" x14ac:dyDescent="0.25">
      <c r="A7" s="2" t="s">
        <v>75</v>
      </c>
      <c r="B7" s="2"/>
    </row>
    <row r="8" spans="1:3" x14ac:dyDescent="0.25">
      <c r="A8" s="2" t="s">
        <v>76</v>
      </c>
      <c r="B8" s="2"/>
    </row>
    <row r="9" spans="1:3" ht="15.75" thickBot="1" x14ac:dyDescent="0.3">
      <c r="A9" s="12" t="s">
        <v>77</v>
      </c>
      <c r="B9" s="35"/>
      <c r="C9" s="35"/>
    </row>
    <row r="10" spans="1:3" x14ac:dyDescent="0.25">
      <c r="A10" s="6"/>
      <c r="B10" s="16"/>
    </row>
    <row r="11" spans="1:3" x14ac:dyDescent="0.25">
      <c r="A11" s="9" t="s">
        <v>78</v>
      </c>
      <c r="B11" s="16"/>
    </row>
    <row r="12" spans="1:3" x14ac:dyDescent="0.25">
      <c r="A12" s="9" t="s">
        <v>79</v>
      </c>
      <c r="B12" s="16"/>
    </row>
    <row r="13" spans="1:3" x14ac:dyDescent="0.25">
      <c r="A13" s="18" t="s">
        <v>80</v>
      </c>
      <c r="B13" s="16"/>
    </row>
    <row r="14" spans="1:3" x14ac:dyDescent="0.25">
      <c r="A14" s="18" t="s">
        <v>81</v>
      </c>
      <c r="B14" s="16"/>
    </row>
    <row r="15" spans="1:3" x14ac:dyDescent="0.25">
      <c r="A15" s="18" t="s">
        <v>82</v>
      </c>
    </row>
    <row r="16" spans="1:3" x14ac:dyDescent="0.25">
      <c r="A16" s="18"/>
      <c r="B16" s="34"/>
      <c r="C16" s="34"/>
    </row>
    <row r="17" spans="1:3" x14ac:dyDescent="0.25">
      <c r="A17" s="8" t="s">
        <v>83</v>
      </c>
      <c r="B17" s="2"/>
    </row>
    <row r="18" spans="1:3" x14ac:dyDescent="0.25">
      <c r="A18" s="2" t="s">
        <v>61</v>
      </c>
      <c r="B18" s="2"/>
    </row>
    <row r="19" spans="1:3" x14ac:dyDescent="0.25">
      <c r="A19" s="2" t="s">
        <v>84</v>
      </c>
      <c r="B19" s="2"/>
    </row>
    <row r="20" spans="1:3" x14ac:dyDescent="0.25">
      <c r="A20" s="2"/>
      <c r="B20" s="34"/>
      <c r="C20" s="34"/>
    </row>
    <row r="21" spans="1:3" x14ac:dyDescent="0.25">
      <c r="A21" s="2" t="s">
        <v>85</v>
      </c>
      <c r="B21" s="2"/>
    </row>
    <row r="22" spans="1:3" x14ac:dyDescent="0.25">
      <c r="A22" s="2" t="s">
        <v>64</v>
      </c>
      <c r="B22" s="2"/>
    </row>
    <row r="23" spans="1:3" x14ac:dyDescent="0.25">
      <c r="A23" s="2" t="s">
        <v>86</v>
      </c>
      <c r="B23" s="2"/>
    </row>
    <row r="24" spans="1:3" ht="15.75" thickBot="1" x14ac:dyDescent="0.3">
      <c r="A24" s="12" t="s">
        <v>87</v>
      </c>
      <c r="B24" s="35"/>
      <c r="C24" s="35"/>
    </row>
    <row r="25" spans="1:3" x14ac:dyDescent="0.25">
      <c r="A25" s="6"/>
      <c r="B25" s="17"/>
    </row>
    <row r="26" spans="1:3" ht="15.75" thickBot="1" x14ac:dyDescent="0.3">
      <c r="A26" s="22" t="s">
        <v>70</v>
      </c>
      <c r="B26" s="35"/>
      <c r="C26" s="35"/>
    </row>
    <row r="27" spans="1:3" x14ac:dyDescent="0.25">
      <c r="A27" s="14" t="s">
        <v>88</v>
      </c>
      <c r="B27" s="17"/>
    </row>
    <row r="28" spans="1:3" ht="15.75" thickBot="1" x14ac:dyDescent="0.3">
      <c r="A28" s="22" t="s">
        <v>89</v>
      </c>
      <c r="B28" s="36"/>
      <c r="C28" s="36"/>
    </row>
    <row r="29" spans="1:3" ht="15.75" thickTop="1" x14ac:dyDescent="0.25"/>
    <row r="34" spans="1:1" ht="21" x14ac:dyDescent="0.35">
      <c r="A34" s="23"/>
    </row>
    <row r="36" spans="1:1" ht="21" x14ac:dyDescent="0.35">
      <c r="A36" s="23"/>
    </row>
  </sheetData>
  <mergeCells count="1">
    <mergeCell ref="A2:A3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C38"/>
  <sheetViews>
    <sheetView workbookViewId="0">
      <selection activeCell="G36" sqref="G36"/>
    </sheetView>
  </sheetViews>
  <sheetFormatPr defaultRowHeight="15" x14ac:dyDescent="0.25"/>
  <cols>
    <col min="1" max="1" width="76.28515625" customWidth="1"/>
    <col min="2" max="3" width="15" customWidth="1"/>
    <col min="4" max="4" width="10.5703125" customWidth="1"/>
    <col min="5" max="5" width="10.7109375" customWidth="1"/>
    <col min="6" max="6" width="10.140625" customWidth="1"/>
    <col min="7" max="7" width="10.7109375" customWidth="1"/>
    <col min="8" max="8" width="11.5703125" customWidth="1"/>
    <col min="9" max="9" width="11" customWidth="1"/>
  </cols>
  <sheetData>
    <row r="1" spans="1:3" x14ac:dyDescent="0.25">
      <c r="A1" s="33" t="s">
        <v>131</v>
      </c>
    </row>
    <row r="2" spans="1:3" ht="21" customHeight="1" x14ac:dyDescent="0.25">
      <c r="A2" s="56" t="s">
        <v>90</v>
      </c>
      <c r="B2" s="38" t="s">
        <v>1</v>
      </c>
      <c r="C2" s="38" t="s">
        <v>1</v>
      </c>
    </row>
    <row r="3" spans="1:3" x14ac:dyDescent="0.25">
      <c r="A3" s="56"/>
      <c r="B3" s="38" t="s">
        <v>2</v>
      </c>
      <c r="C3" s="38" t="s">
        <v>3</v>
      </c>
    </row>
    <row r="4" spans="1:3" x14ac:dyDescent="0.25">
      <c r="A4" s="8" t="s">
        <v>91</v>
      </c>
      <c r="B4" s="38"/>
      <c r="C4" s="38"/>
    </row>
    <row r="5" spans="1:3" x14ac:dyDescent="0.25">
      <c r="A5" s="8"/>
    </row>
    <row r="6" spans="1:3" x14ac:dyDescent="0.25">
      <c r="A6" s="25" t="s">
        <v>92</v>
      </c>
    </row>
    <row r="7" spans="1:3" x14ac:dyDescent="0.25">
      <c r="A7" s="28" t="s">
        <v>93</v>
      </c>
    </row>
    <row r="8" spans="1:3" x14ac:dyDescent="0.25">
      <c r="A8" s="28" t="s">
        <v>94</v>
      </c>
    </row>
    <row r="9" spans="1:3" x14ac:dyDescent="0.25">
      <c r="A9" s="28" t="s">
        <v>95</v>
      </c>
    </row>
    <row r="10" spans="1:3" x14ac:dyDescent="0.25">
      <c r="A10" s="28" t="s">
        <v>96</v>
      </c>
    </row>
    <row r="11" spans="1:3" x14ac:dyDescent="0.25">
      <c r="A11" s="28" t="s">
        <v>97</v>
      </c>
    </row>
    <row r="12" spans="1:3" x14ac:dyDescent="0.25">
      <c r="A12" s="27" t="s">
        <v>98</v>
      </c>
    </row>
    <row r="13" spans="1:3" x14ac:dyDescent="0.25">
      <c r="A13" s="25" t="s">
        <v>99</v>
      </c>
    </row>
    <row r="14" spans="1:3" x14ac:dyDescent="0.25">
      <c r="A14" s="27"/>
    </row>
    <row r="15" spans="1:3" ht="13.5" customHeight="1" x14ac:dyDescent="0.25">
      <c r="A15" s="25" t="s">
        <v>100</v>
      </c>
    </row>
    <row r="16" spans="1:3" ht="13.5" customHeight="1" x14ac:dyDescent="0.25">
      <c r="A16" s="27" t="s">
        <v>101</v>
      </c>
    </row>
    <row r="17" spans="1:1" ht="13.5" customHeight="1" x14ac:dyDescent="0.25">
      <c r="A17" s="27" t="s">
        <v>102</v>
      </c>
    </row>
    <row r="18" spans="1:1" ht="13.5" customHeight="1" x14ac:dyDescent="0.25">
      <c r="A18" s="27" t="s">
        <v>103</v>
      </c>
    </row>
    <row r="19" spans="1:1" ht="13.5" customHeight="1" x14ac:dyDescent="0.25">
      <c r="A19" s="27" t="s">
        <v>104</v>
      </c>
    </row>
    <row r="20" spans="1:1" x14ac:dyDescent="0.25">
      <c r="A20" s="27" t="s">
        <v>105</v>
      </c>
    </row>
    <row r="21" spans="1:1" x14ac:dyDescent="0.25">
      <c r="A21" s="25" t="s">
        <v>106</v>
      </c>
    </row>
    <row r="22" spans="1:1" x14ac:dyDescent="0.25">
      <c r="A22" s="29"/>
    </row>
    <row r="23" spans="1:1" x14ac:dyDescent="0.25">
      <c r="A23" s="25" t="s">
        <v>107</v>
      </c>
    </row>
    <row r="24" spans="1:1" x14ac:dyDescent="0.25">
      <c r="A24" s="27" t="s">
        <v>108</v>
      </c>
    </row>
    <row r="25" spans="1:1" x14ac:dyDescent="0.25">
      <c r="A25" s="27" t="s">
        <v>109</v>
      </c>
    </row>
    <row r="26" spans="1:1" x14ac:dyDescent="0.25">
      <c r="A26" s="27" t="s">
        <v>110</v>
      </c>
    </row>
    <row r="27" spans="1:1" x14ac:dyDescent="0.25">
      <c r="A27" s="27" t="s">
        <v>111</v>
      </c>
    </row>
    <row r="28" spans="1:1" x14ac:dyDescent="0.25">
      <c r="A28" s="27" t="s">
        <v>112</v>
      </c>
    </row>
    <row r="29" spans="1:1" x14ac:dyDescent="0.25">
      <c r="A29" s="27" t="s">
        <v>105</v>
      </c>
    </row>
    <row r="30" spans="1:1" x14ac:dyDescent="0.25">
      <c r="A30" s="25" t="s">
        <v>113</v>
      </c>
    </row>
    <row r="31" spans="1:1" x14ac:dyDescent="0.25">
      <c r="A31" s="29"/>
    </row>
    <row r="32" spans="1:1" x14ac:dyDescent="0.25">
      <c r="A32" s="25" t="s">
        <v>114</v>
      </c>
    </row>
    <row r="33" spans="1:1" x14ac:dyDescent="0.25">
      <c r="A33" s="30" t="s">
        <v>115</v>
      </c>
    </row>
    <row r="34" spans="1:1" x14ac:dyDescent="0.25">
      <c r="A34" s="30" t="s">
        <v>116</v>
      </c>
    </row>
    <row r="35" spans="1:1" x14ac:dyDescent="0.25">
      <c r="A35" s="31" t="s">
        <v>117</v>
      </c>
    </row>
    <row r="36" spans="1:1" x14ac:dyDescent="0.25">
      <c r="A36" s="24"/>
    </row>
    <row r="37" spans="1:1" x14ac:dyDescent="0.25">
      <c r="A37" s="24"/>
    </row>
    <row r="38" spans="1:1" x14ac:dyDescent="0.25">
      <c r="A38" s="24"/>
    </row>
  </sheetData>
  <mergeCells count="1">
    <mergeCell ref="A2:A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</sheetPr>
  <dimension ref="A1:C46"/>
  <sheetViews>
    <sheetView tabSelected="1" workbookViewId="0">
      <selection activeCell="G27" sqref="G27"/>
    </sheetView>
  </sheetViews>
  <sheetFormatPr defaultRowHeight="15" x14ac:dyDescent="0.25"/>
  <cols>
    <col min="1" max="1" width="76.28515625" customWidth="1"/>
    <col min="2" max="3" width="15" style="44" customWidth="1"/>
    <col min="4" max="4" width="10.5703125" customWidth="1"/>
    <col min="5" max="5" width="10.7109375" customWidth="1"/>
    <col min="6" max="6" width="10.140625" customWidth="1"/>
    <col min="7" max="7" width="10.7109375" customWidth="1"/>
    <col min="8" max="8" width="11.5703125" customWidth="1"/>
    <col min="9" max="9" width="11" customWidth="1"/>
  </cols>
  <sheetData>
    <row r="1" spans="1:3" x14ac:dyDescent="0.25">
      <c r="A1" s="33" t="s">
        <v>131</v>
      </c>
    </row>
    <row r="2" spans="1:3" ht="21" customHeight="1" x14ac:dyDescent="0.25">
      <c r="A2" s="54" t="s">
        <v>90</v>
      </c>
      <c r="B2" s="49" t="s">
        <v>1</v>
      </c>
      <c r="C2" s="49" t="s">
        <v>1</v>
      </c>
    </row>
    <row r="3" spans="1:3" x14ac:dyDescent="0.25">
      <c r="A3" s="54"/>
      <c r="B3" s="49" t="s">
        <v>2</v>
      </c>
      <c r="C3" s="49" t="s">
        <v>3</v>
      </c>
    </row>
    <row r="4" spans="1:3" x14ac:dyDescent="0.25">
      <c r="A4" s="8" t="s">
        <v>118</v>
      </c>
      <c r="B4" s="49"/>
      <c r="C4" s="49"/>
    </row>
    <row r="5" spans="1:3" x14ac:dyDescent="0.25">
      <c r="A5" s="8"/>
    </row>
    <row r="6" spans="1:3" x14ac:dyDescent="0.25">
      <c r="A6" s="25" t="s">
        <v>92</v>
      </c>
    </row>
    <row r="7" spans="1:3" x14ac:dyDescent="0.25">
      <c r="A7" s="24" t="s">
        <v>119</v>
      </c>
      <c r="B7" s="44">
        <f>+'PASH-sipas natyres'!B25</f>
        <v>1843406</v>
      </c>
      <c r="C7" s="44">
        <f>+'PASH-sipas natyres'!C27</f>
        <v>8553980</v>
      </c>
    </row>
    <row r="8" spans="1:3" x14ac:dyDescent="0.25">
      <c r="A8" s="26" t="s">
        <v>120</v>
      </c>
    </row>
    <row r="9" spans="1:3" x14ac:dyDescent="0.25">
      <c r="A9" s="28" t="s">
        <v>121</v>
      </c>
    </row>
    <row r="10" spans="1:3" x14ac:dyDescent="0.25">
      <c r="A10" s="27" t="s">
        <v>122</v>
      </c>
    </row>
    <row r="11" spans="1:3" x14ac:dyDescent="0.25">
      <c r="A11" s="27" t="s">
        <v>123</v>
      </c>
    </row>
    <row r="12" spans="1:3" x14ac:dyDescent="0.25">
      <c r="A12" s="27" t="s">
        <v>124</v>
      </c>
    </row>
    <row r="13" spans="1:3" x14ac:dyDescent="0.25">
      <c r="A13" s="27" t="s">
        <v>125</v>
      </c>
    </row>
    <row r="14" spans="1:3" x14ac:dyDescent="0.25">
      <c r="A14" s="27" t="s">
        <v>105</v>
      </c>
    </row>
    <row r="15" spans="1:3" x14ac:dyDescent="0.25">
      <c r="A15" s="27"/>
    </row>
    <row r="16" spans="1:3" x14ac:dyDescent="0.25">
      <c r="A16" s="24" t="s">
        <v>126</v>
      </c>
    </row>
    <row r="17" spans="1:3" x14ac:dyDescent="0.25">
      <c r="A17" s="27" t="s">
        <v>127</v>
      </c>
      <c r="B17" s="44">
        <f>+'Pasqyra e Pozicionit Financiar'!C10-'Pasqyra e Pozicionit Financiar'!B10</f>
        <v>2700000</v>
      </c>
      <c r="C17" s="44">
        <f>+'Pasqyra e Pozicionit Financiar'!D10-'Pasqyra e Pozicionit Financiar'!C10</f>
        <v>-2950000</v>
      </c>
    </row>
    <row r="18" spans="1:3" x14ac:dyDescent="0.25">
      <c r="A18" s="27" t="s">
        <v>128</v>
      </c>
    </row>
    <row r="19" spans="1:3" x14ac:dyDescent="0.25">
      <c r="A19" s="27" t="s">
        <v>129</v>
      </c>
      <c r="B19" s="44">
        <f>+'Pasqyra e Pozicionit Financiar'!B53-'Pasqyra e Pozicionit Financiar'!C53</f>
        <v>-48291</v>
      </c>
      <c r="C19" s="44">
        <f>+'Pasqyra e Pozicionit Financiar'!C49-'Pasqyra e Pozicionit Financiar'!D49</f>
        <v>89631</v>
      </c>
    </row>
    <row r="20" spans="1:3" x14ac:dyDescent="0.25">
      <c r="A20" s="27" t="s">
        <v>97</v>
      </c>
    </row>
    <row r="21" spans="1:3" x14ac:dyDescent="0.25">
      <c r="A21" s="27" t="s">
        <v>98</v>
      </c>
    </row>
    <row r="22" spans="1:3" x14ac:dyDescent="0.25">
      <c r="A22" s="25" t="s">
        <v>99</v>
      </c>
      <c r="B22" s="44">
        <f>SUM(B7:B21)</f>
        <v>4495115</v>
      </c>
      <c r="C22" s="44">
        <f>SUM(C7:C21)</f>
        <v>5693611</v>
      </c>
    </row>
    <row r="23" spans="1:3" x14ac:dyDescent="0.25">
      <c r="A23" s="29"/>
    </row>
    <row r="24" spans="1:3" x14ac:dyDescent="0.25">
      <c r="A24" s="25" t="s">
        <v>100</v>
      </c>
    </row>
    <row r="25" spans="1:3" x14ac:dyDescent="0.25">
      <c r="A25" s="27" t="s">
        <v>101</v>
      </c>
    </row>
    <row r="26" spans="1:3" x14ac:dyDescent="0.25">
      <c r="A26" s="27" t="s">
        <v>102</v>
      </c>
    </row>
    <row r="27" spans="1:3" x14ac:dyDescent="0.25">
      <c r="A27" s="27" t="s">
        <v>103</v>
      </c>
    </row>
    <row r="28" spans="1:3" x14ac:dyDescent="0.25">
      <c r="A28" s="27" t="s">
        <v>104</v>
      </c>
    </row>
    <row r="29" spans="1:3" x14ac:dyDescent="0.25">
      <c r="A29" s="27" t="s">
        <v>105</v>
      </c>
    </row>
    <row r="30" spans="1:3" x14ac:dyDescent="0.25">
      <c r="A30" s="25" t="s">
        <v>106</v>
      </c>
    </row>
    <row r="31" spans="1:3" x14ac:dyDescent="0.25">
      <c r="A31" s="29"/>
    </row>
    <row r="32" spans="1:3" x14ac:dyDescent="0.25">
      <c r="A32" s="25" t="s">
        <v>107</v>
      </c>
    </row>
    <row r="33" spans="1:3" x14ac:dyDescent="0.25">
      <c r="A33" s="27" t="s">
        <v>108</v>
      </c>
    </row>
    <row r="34" spans="1:3" x14ac:dyDescent="0.25">
      <c r="A34" s="27" t="s">
        <v>109</v>
      </c>
    </row>
    <row r="35" spans="1:3" x14ac:dyDescent="0.25">
      <c r="A35" s="27" t="s">
        <v>110</v>
      </c>
    </row>
    <row r="36" spans="1:3" x14ac:dyDescent="0.25">
      <c r="A36" s="27" t="s">
        <v>111</v>
      </c>
    </row>
    <row r="37" spans="1:3" x14ac:dyDescent="0.25">
      <c r="A37" s="27" t="s">
        <v>112</v>
      </c>
    </row>
    <row r="38" spans="1:3" x14ac:dyDescent="0.25">
      <c r="A38" s="27" t="s">
        <v>105</v>
      </c>
      <c r="B38" s="44">
        <f>+'Pasqyra e Pozicionit Financiar'!C13-'Pasqyra e Pozicionit Financiar'!B13</f>
        <v>-3854406</v>
      </c>
      <c r="C38" s="44">
        <f>-'Pasqyra e Pozicionit Financiar'!C13+2621851+1146610*2</f>
        <v>-5964641</v>
      </c>
    </row>
    <row r="39" spans="1:3" x14ac:dyDescent="0.25">
      <c r="A39" s="25" t="s">
        <v>113</v>
      </c>
      <c r="B39" s="44">
        <f>SUM(B38)</f>
        <v>-3854406</v>
      </c>
      <c r="C39" s="44">
        <f>SUM(C38)</f>
        <v>-5964641</v>
      </c>
    </row>
    <row r="40" spans="1:3" x14ac:dyDescent="0.25">
      <c r="A40" s="29"/>
    </row>
    <row r="41" spans="1:3" x14ac:dyDescent="0.25">
      <c r="A41" s="25" t="s">
        <v>114</v>
      </c>
      <c r="B41" s="44">
        <f>+B39+B30+B22</f>
        <v>640709</v>
      </c>
      <c r="C41" s="44">
        <f>+C39+C30+C22</f>
        <v>-271030</v>
      </c>
    </row>
    <row r="42" spans="1:3" x14ac:dyDescent="0.25">
      <c r="A42" s="30" t="s">
        <v>115</v>
      </c>
      <c r="B42" s="44">
        <f>+C46</f>
        <v>1146610</v>
      </c>
    </row>
    <row r="43" spans="1:3" x14ac:dyDescent="0.25">
      <c r="A43" s="31" t="s">
        <v>117</v>
      </c>
      <c r="B43" s="44">
        <f>SUM(B41:B42)</f>
        <v>1787319</v>
      </c>
      <c r="C43" s="44">
        <f>SUM(C41:C42)</f>
        <v>-271030</v>
      </c>
    </row>
    <row r="46" spans="1:3" x14ac:dyDescent="0.25">
      <c r="B46" s="44">
        <v>1787319</v>
      </c>
      <c r="C46" s="44">
        <v>1146610</v>
      </c>
    </row>
  </sheetData>
  <mergeCells count="1">
    <mergeCell ref="A2:A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782ceaf-7d6e-453e-b490-f1f20f347099">
      <Terms xmlns="http://schemas.microsoft.com/office/infopath/2007/PartnerControls"/>
    </lcf76f155ced4ddcb4097134ff3c332f>
    <TaxCatchAll xmlns="15727c14-ca88-4780-b6ee-c451c0bfbf3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F29603B7E8AC4A9B728C725070295A" ma:contentTypeVersion="18" ma:contentTypeDescription="Create a new document." ma:contentTypeScope="" ma:versionID="8fc7903600007c5e1cf2eaa2a7c3af74">
  <xsd:schema xmlns:xsd="http://www.w3.org/2001/XMLSchema" xmlns:xs="http://www.w3.org/2001/XMLSchema" xmlns:p="http://schemas.microsoft.com/office/2006/metadata/properties" xmlns:ns2="15727c14-ca88-4780-b6ee-c451c0bfbf3b" xmlns:ns3="f782ceaf-7d6e-453e-b490-f1f20f347099" targetNamespace="http://schemas.microsoft.com/office/2006/metadata/properties" ma:root="true" ma:fieldsID="1e0bf38e3d67a589e15bf9e24ab6d295" ns2:_="" ns3:_="">
    <xsd:import namespace="15727c14-ca88-4780-b6ee-c451c0bfbf3b"/>
    <xsd:import namespace="f782ceaf-7d6e-453e-b490-f1f20f3470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727c14-ca88-4780-b6ee-c451c0bfbf3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0ec012b-17ac-4ad1-bd1f-e994d327a23c}" ma:internalName="TaxCatchAll" ma:showField="CatchAllData" ma:web="15727c14-ca88-4780-b6ee-c451c0bfbf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82ceaf-7d6e-453e-b490-f1f20f3470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d4b678f-3bfd-4279-b9dd-0b781f9092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70884D-648F-43C6-B569-0FBA1B8B6B7F}">
  <ds:schemaRefs>
    <ds:schemaRef ds:uri="http://schemas.microsoft.com/office/2006/metadata/properties"/>
    <ds:schemaRef ds:uri="http://schemas.microsoft.com/office/infopath/2007/PartnerControls"/>
    <ds:schemaRef ds:uri="f782ceaf-7d6e-453e-b490-f1f20f347099"/>
    <ds:schemaRef ds:uri="15727c14-ca88-4780-b6ee-c451c0bfbf3b"/>
  </ds:schemaRefs>
</ds:datastoreItem>
</file>

<file path=customXml/itemProps2.xml><?xml version="1.0" encoding="utf-8"?>
<ds:datastoreItem xmlns:ds="http://schemas.openxmlformats.org/officeDocument/2006/customXml" ds:itemID="{C8E56D7E-3839-466C-8F26-17ED87BF0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5727c14-ca88-4780-b6ee-c451c0bfbf3b"/>
    <ds:schemaRef ds:uri="f782ceaf-7d6e-453e-b490-f1f20f3470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82452A-66F2-4251-8D2B-02B5E33EADF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Pasqyra e Pozicionit Financiar</vt:lpstr>
      <vt:lpstr>PASH-sipas natyres</vt:lpstr>
      <vt:lpstr>PASH-sipas funksionit</vt:lpstr>
      <vt:lpstr>Pasqyra CashFlow-direkte</vt:lpstr>
      <vt:lpstr>Pasqyra Cashflow-indirekte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ehaxhi</dc:creator>
  <cp:keywords/>
  <dc:description/>
  <cp:lastModifiedBy>user</cp:lastModifiedBy>
  <cp:revision/>
  <dcterms:created xsi:type="dcterms:W3CDTF">2016-08-04T12:40:37Z</dcterms:created>
  <dcterms:modified xsi:type="dcterms:W3CDTF">2025-07-30T13:30:27Z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0x01010082F29603B7E8AC4A9B728C725070295A</vt:lpwstr>
  </property>
  <property fmtid="{D5CDD505-2E9C-101B-9397-08002B2CF9AE}" pid="3" name="MediaServiceImageTags">
    <vt:lpwstr/>
  </property>
</Properties>
</file>