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f5c00ac2fbe4a6ac/Desktop/DROPBOX/bilance 2022/AB.RF SHPK/DEPOZITIM NE QKB/"/>
    </mc:Choice>
  </mc:AlternateContent>
  <xr:revisionPtr revIDLastSave="2" documentId="8_{CFE01809-65E9-4034-ABAC-1CD53CCCB9D2}" xr6:coauthVersionLast="45" xr6:coauthVersionMax="45" xr10:uidLastSave="{70D1D1F8-1132-4DA7-BFB8-4743578863C5}"/>
  <bookViews>
    <workbookView xWindow="-120" yWindow="-120" windowWidth="20730" windowHeight="11160" activeTab="3" xr2:uid="{00000000-000D-0000-FFFF-FFFF00000000}"/>
  </bookViews>
  <sheets>
    <sheet name="KOPERTINA" sheetId="1" r:id="rId1"/>
    <sheet name="AKTIV" sheetId="2" r:id="rId2"/>
    <sheet name="PASIV" sheetId="3" r:id="rId3"/>
    <sheet name="PASH (Nat.)" sheetId="5" r:id="rId4"/>
  </sheets>
  <definedNames>
    <definedName name="_xlnm.Print_Area" localSheetId="0">KOPERTINA!$A$1:$I$51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35" i="3" l="1"/>
  <c r="E15" i="2"/>
  <c r="E13" i="2" s="1"/>
  <c r="C24" i="5"/>
  <c r="F28" i="2"/>
  <c r="F27" i="2" s="1"/>
  <c r="F34" i="2" s="1"/>
  <c r="F24" i="2"/>
  <c r="F17" i="2"/>
  <c r="F13" i="2"/>
  <c r="F10" i="2"/>
  <c r="F9" i="2"/>
  <c r="F36" i="3"/>
  <c r="F32" i="3" s="1"/>
  <c r="F37" i="3" s="1"/>
  <c r="F29" i="3"/>
  <c r="F27" i="3"/>
  <c r="F26" i="3"/>
  <c r="F13" i="3"/>
  <c r="F10" i="3"/>
  <c r="F9" i="3"/>
  <c r="D38" i="5"/>
  <c r="D24" i="5"/>
  <c r="D19" i="5"/>
  <c r="D15" i="5"/>
  <c r="D14" i="5" s="1"/>
  <c r="D42" i="5" s="1"/>
  <c r="D44" i="5" s="1"/>
  <c r="D10" i="5"/>
  <c r="C38" i="5"/>
  <c r="C19" i="5"/>
  <c r="C15" i="5"/>
  <c r="C10" i="5"/>
  <c r="E26" i="3"/>
  <c r="E29" i="3"/>
  <c r="E27" i="3"/>
  <c r="E10" i="3"/>
  <c r="E27" i="2"/>
  <c r="E28" i="2"/>
  <c r="E24" i="2"/>
  <c r="E17" i="2"/>
  <c r="E10" i="2"/>
  <c r="A3" i="3"/>
  <c r="A3" i="5"/>
  <c r="A2" i="3"/>
  <c r="A2" i="5"/>
  <c r="E13" i="3"/>
  <c r="E9" i="3"/>
  <c r="E9" i="2" l="1"/>
  <c r="E34" i="2" s="1"/>
  <c r="C14" i="5"/>
  <c r="C42" i="5" l="1"/>
  <c r="C44" i="5" s="1"/>
  <c r="E36" i="3" s="1"/>
  <c r="E32" i="3" s="1"/>
  <c r="E37" i="3" l="1"/>
</calcChain>
</file>

<file path=xl/sharedStrings.xml><?xml version="1.0" encoding="utf-8"?>
<sst xmlns="http://schemas.openxmlformats.org/spreadsheetml/2006/main" count="168" uniqueCount="136">
  <si>
    <t>Emertimi Mikronjesise</t>
  </si>
  <si>
    <t>Adresa e Selise</t>
  </si>
  <si>
    <t>Veprimtaria  Kryesore</t>
  </si>
  <si>
    <t>Leke</t>
  </si>
  <si>
    <t>Nga</t>
  </si>
  <si>
    <t>Deri</t>
  </si>
  <si>
    <t>Nr</t>
  </si>
  <si>
    <t>A K T I V E T</t>
  </si>
  <si>
    <t>I</t>
  </si>
  <si>
    <t>A K T I V E T    A F A T S H K U R T R A</t>
  </si>
  <si>
    <t>Aktivet  monetare</t>
  </si>
  <si>
    <t>Banka</t>
  </si>
  <si>
    <t>Arka</t>
  </si>
  <si>
    <t>Aktive te tjera financiare afatshkurtra</t>
  </si>
  <si>
    <t>Instrumenta te tjera financiare dhe borxhi</t>
  </si>
  <si>
    <t>Inventari</t>
  </si>
  <si>
    <t>Lendet e para</t>
  </si>
  <si>
    <t>Prodhim ne proces</t>
  </si>
  <si>
    <t>Produkte te gatshme</t>
  </si>
  <si>
    <t>Mallra per rishitje</t>
  </si>
  <si>
    <t>Parapagesa per furnizime</t>
  </si>
  <si>
    <t>II</t>
  </si>
  <si>
    <t>A K T I V E T    A F A T G J A T A</t>
  </si>
  <si>
    <t>Aktive afatgjata materiale</t>
  </si>
  <si>
    <t>Toka</t>
  </si>
  <si>
    <t>Ndertesa</t>
  </si>
  <si>
    <t>Aktive te tjera afatgjata</t>
  </si>
  <si>
    <t>P A S I V E T      A F A T S H K U R T R A</t>
  </si>
  <si>
    <t>Huamarjet</t>
  </si>
  <si>
    <t>Overdraftet bankare</t>
  </si>
  <si>
    <t>Huamarrje afat shkuatra</t>
  </si>
  <si>
    <t>Detyrimet tregetare</t>
  </si>
  <si>
    <t>Te pagueshme ndaj furnitoreve</t>
  </si>
  <si>
    <t>Te pagueshme ndaj punonjesve</t>
  </si>
  <si>
    <t>Detyrime per Sigurime Shoq.Shend.</t>
  </si>
  <si>
    <t>Detyrime tatimore per TAP-in</t>
  </si>
  <si>
    <t>Detyrime tatimore per Tatim Fitimin</t>
  </si>
  <si>
    <t>Detyrime tatimore per Tvsh-ne</t>
  </si>
  <si>
    <t>P A S I V E T      A F A T G J A T A</t>
  </si>
  <si>
    <t>Huat  afatgjata</t>
  </si>
  <si>
    <t>Te tjera afatgjata</t>
  </si>
  <si>
    <t>III</t>
  </si>
  <si>
    <t xml:space="preserve">K A P I T A L I </t>
  </si>
  <si>
    <t>Fitimi  (Humbja)   e   vitit   financiar</t>
  </si>
  <si>
    <t xml:space="preserve">NIPT -I  </t>
  </si>
  <si>
    <t xml:space="preserve">Data e krijimit    </t>
  </si>
  <si>
    <t xml:space="preserve">  Data  e  mbylljes se Pasqyrave Financiare     </t>
  </si>
  <si>
    <t>Detyrime tatimore per Bashkine</t>
  </si>
  <si>
    <t>Detyrime per tatimin ne burim</t>
  </si>
  <si>
    <t>Te pagueshme ndaj qeraje</t>
  </si>
  <si>
    <t>Detyrime per Gjoba</t>
  </si>
  <si>
    <t>Kerkesa te arketueshme</t>
  </si>
  <si>
    <t>Te tjera te arketueshme</t>
  </si>
  <si>
    <t>Rezerve</t>
  </si>
  <si>
    <t>Detyrime ndaj ortakut</t>
  </si>
  <si>
    <t>II)</t>
  </si>
  <si>
    <t>III)</t>
  </si>
  <si>
    <t>I)</t>
  </si>
  <si>
    <t>IV)</t>
  </si>
  <si>
    <t>V)</t>
  </si>
  <si>
    <t>VI)</t>
  </si>
  <si>
    <t>VII)</t>
  </si>
  <si>
    <t>VIII)</t>
  </si>
  <si>
    <t>IX)</t>
  </si>
  <si>
    <t>X)</t>
  </si>
  <si>
    <t>Te tjera</t>
  </si>
  <si>
    <t>(Bazuar ne klasifikimin e Shpenzimeve sipas Natyres)</t>
  </si>
  <si>
    <t xml:space="preserve">Nr </t>
  </si>
  <si>
    <t>Pershkrimi i Elementeve</t>
  </si>
  <si>
    <t>TE ARDHURAT</t>
  </si>
  <si>
    <t>►    nga sherbimet</t>
  </si>
  <si>
    <t xml:space="preserve">►    nga shitja e mallrave </t>
  </si>
  <si>
    <t xml:space="preserve">►    financiare </t>
  </si>
  <si>
    <t>SHPENZIMET =1+2+3+4+5</t>
  </si>
  <si>
    <t>Shpenzime per materiale</t>
  </si>
  <si>
    <t>Shpenzime personeli</t>
  </si>
  <si>
    <t>►    Tatim ne burim</t>
  </si>
  <si>
    <t>Amortizimi i Aktiveve Afatgjata</t>
  </si>
  <si>
    <t xml:space="preserve">     ►    Energji uji,fax,telefon,internet</t>
  </si>
  <si>
    <t xml:space="preserve">     ►    Qera ambjenti</t>
  </si>
  <si>
    <t xml:space="preserve">     ►    Shpenzime administrative,mirembajtje dhe te tjera</t>
  </si>
  <si>
    <t xml:space="preserve">     ►    Shpenzime amortizimi</t>
  </si>
  <si>
    <t>Shpenzime financiare</t>
  </si>
  <si>
    <t xml:space="preserve">     ►    Interesa te paguara dhe komisione bankare</t>
  </si>
  <si>
    <t>A</t>
  </si>
  <si>
    <t>Tatimi mbi fitimin</t>
  </si>
  <si>
    <t>B</t>
  </si>
  <si>
    <t>►    Kontribute Shoqerore</t>
  </si>
  <si>
    <t>Parapagime te Shtyra</t>
  </si>
  <si>
    <t>Shpenzime per t'u shperndare</t>
  </si>
  <si>
    <t>Te drejta dhe detyrime ndaj ortakeve</t>
  </si>
  <si>
    <t>XI)</t>
  </si>
  <si>
    <t xml:space="preserve">     ►    Taksat Vendore &amp; Doganore</t>
  </si>
  <si>
    <t xml:space="preserve">     ►    Shpenzime te tjera</t>
  </si>
  <si>
    <t xml:space="preserve">     ►    Shpenzime per udhetim, dieta</t>
  </si>
  <si>
    <t>Mobilje dhe pajisje zyre</t>
  </si>
  <si>
    <t>Pajisje informatike</t>
  </si>
  <si>
    <t>Fitimi  (Humbja)   e   mbartur</t>
  </si>
  <si>
    <t>Fitimi/Humbja fiskale  para tatimeve</t>
  </si>
  <si>
    <t xml:space="preserve">  Pasqyra Financiare jane te shprehura ne</t>
  </si>
  <si>
    <t>(MIKRONJESITE)</t>
  </si>
  <si>
    <t>PASQYRAT FINANCIARE</t>
  </si>
  <si>
    <t xml:space="preserve">                       (Ne zbatim te Standartit Kombetar te Kontabilitetit Nr.15 ) </t>
  </si>
  <si>
    <r>
      <t xml:space="preserve">►    </t>
    </r>
    <r>
      <rPr>
        <i/>
        <sz val="11"/>
        <color indexed="8"/>
        <rFont val="Arial"/>
        <family val="2"/>
      </rPr>
      <t>Inventar ne celje</t>
    </r>
  </si>
  <si>
    <r>
      <t xml:space="preserve">►    </t>
    </r>
    <r>
      <rPr>
        <i/>
        <sz val="11"/>
        <color indexed="8"/>
        <rFont val="Arial"/>
        <family val="2"/>
      </rPr>
      <t>Shpenzimet per mallrat e tregtuara</t>
    </r>
  </si>
  <si>
    <r>
      <t xml:space="preserve">►    </t>
    </r>
    <r>
      <rPr>
        <i/>
        <sz val="11"/>
        <color indexed="8"/>
        <rFont val="Arial"/>
        <family val="2"/>
      </rPr>
      <t>Inventari ne fund te vitit</t>
    </r>
  </si>
  <si>
    <r>
      <t xml:space="preserve">►    </t>
    </r>
    <r>
      <rPr>
        <i/>
        <sz val="11"/>
        <color indexed="8"/>
        <rFont val="Arial"/>
        <family val="2"/>
      </rPr>
      <t>Pagat</t>
    </r>
  </si>
  <si>
    <t xml:space="preserve">     ►    Shpenzime te qarkullimit te mallit e transporti</t>
  </si>
  <si>
    <t xml:space="preserve">     ►    Shpenzime kancelarie</t>
  </si>
  <si>
    <t xml:space="preserve">     ►    Publicitet,reklama</t>
  </si>
  <si>
    <t xml:space="preserve">     ►    Shpenzime trajnimi</t>
  </si>
  <si>
    <t xml:space="preserve">     ►    Blerje nafte, lende djegese</t>
  </si>
  <si>
    <t xml:space="preserve">     ►    Humbje nga konvertimi</t>
  </si>
  <si>
    <t xml:space="preserve">     ►    Shpenzime per interesa</t>
  </si>
  <si>
    <t xml:space="preserve">  Periudha  e Pasqyrave Financiare</t>
  </si>
  <si>
    <t>Kapitali  themeltar</t>
  </si>
  <si>
    <t>Fitimi/humbja e periudhes</t>
  </si>
  <si>
    <t xml:space="preserve">     ►    Blerje/Shpenzime mallrash, shërbimesh</t>
  </si>
  <si>
    <t>"AB.RF" SHPK</t>
  </si>
  <si>
    <t>L92124031P</t>
  </si>
  <si>
    <t>Rruga "Kajo Karafili", Pall.14,
Hyrja 1, Ap.27, Tirane 1001</t>
  </si>
  <si>
    <t>11/09/2019</t>
  </si>
  <si>
    <t xml:space="preserve">Aktiviteti ekonomik dhe këshillimi i biznesit sipas ligjit
</t>
  </si>
  <si>
    <t>shqiptar në fuqi.</t>
  </si>
  <si>
    <t>T O T A L I  I  A K T I V E V E</t>
  </si>
  <si>
    <t>T O T A L I  I  P A S I V E V E</t>
  </si>
  <si>
    <t>P A S I V E T   D H E   K A P I T A L I</t>
  </si>
  <si>
    <t>Viti 2021</t>
  </si>
  <si>
    <t>01/01/2022</t>
  </si>
  <si>
    <t>31/12/2022</t>
  </si>
  <si>
    <t>30/03/2023</t>
  </si>
  <si>
    <t xml:space="preserve">   Viti  2022</t>
  </si>
  <si>
    <t>Pasqyrat Financiare te Vitit 2022</t>
  </si>
  <si>
    <t>Viti 2022</t>
  </si>
  <si>
    <t>Pasqyrat Financiare të Vitit 2022</t>
  </si>
  <si>
    <t>P A S Q Y R A  E  T E  A R D H U R A V E  D H E  S H P E N Z I M E V E  2 0 2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</si>
</sst>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18" x14ac:knownFonts="1">
    <font>
      <sz val="10"/>
      <name val="Arial"/>
    </font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11"/>
      <color indexed="8"/>
      <name val="Arial"/>
      <family val="2"/>
    </font>
    <font>
      <sz val="11"/>
      <name val="Times New Roman"/>
      <family val="1"/>
    </font>
    <font>
      <u/>
      <sz val="11"/>
      <name val="Arial"/>
      <family val="2"/>
    </font>
    <font>
      <b/>
      <sz val="13"/>
      <name val="Arial"/>
      <family val="2"/>
    </font>
    <font>
      <i/>
      <sz val="11"/>
      <name val="Arial"/>
      <family val="2"/>
    </font>
    <font>
      <b/>
      <sz val="11"/>
      <color indexed="8"/>
      <name val="Arial"/>
      <family val="2"/>
    </font>
    <font>
      <b/>
      <i/>
      <sz val="11"/>
      <color indexed="8"/>
      <name val="Arial"/>
      <family val="2"/>
    </font>
    <font>
      <b/>
      <u/>
      <sz val="11"/>
      <name val="Arial"/>
      <family val="2"/>
    </font>
    <font>
      <i/>
      <sz val="11"/>
      <color indexed="8"/>
      <name val="Arial"/>
      <family val="2"/>
    </font>
    <font>
      <sz val="13"/>
      <name val="Arial"/>
      <family val="2"/>
    </font>
    <font>
      <b/>
      <sz val="13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2" fillId="0" borderId="0"/>
    <xf numFmtId="0" fontId="5" fillId="0" borderId="0"/>
  </cellStyleXfs>
  <cellXfs count="98">
    <xf numFmtId="0" fontId="0" fillId="0" borderId="0" xfId="0"/>
    <xf numFmtId="0" fontId="4" fillId="0" borderId="0" xfId="0" applyFont="1" applyBorder="1" applyAlignment="1"/>
    <xf numFmtId="0" fontId="4" fillId="0" borderId="0" xfId="0" applyFont="1"/>
    <xf numFmtId="0" fontId="8" fillId="0" borderId="0" xfId="0" applyFont="1"/>
    <xf numFmtId="0" fontId="6" fillId="0" borderId="0" xfId="0" applyFont="1"/>
    <xf numFmtId="165" fontId="6" fillId="0" borderId="0" xfId="1" applyNumberFormat="1" applyFont="1"/>
    <xf numFmtId="0" fontId="6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165" fontId="6" fillId="0" borderId="1" xfId="1" applyNumberFormat="1" applyFont="1" applyBorder="1"/>
    <xf numFmtId="0" fontId="11" fillId="0" borderId="1" xfId="0" applyFont="1" applyBorder="1"/>
    <xf numFmtId="165" fontId="6" fillId="0" borderId="0" xfId="0" applyNumberFormat="1" applyFont="1"/>
    <xf numFmtId="0" fontId="6" fillId="0" borderId="1" xfId="0" applyFont="1" applyBorder="1"/>
    <xf numFmtId="0" fontId="6" fillId="0" borderId="0" xfId="0" applyFont="1" applyAlignment="1"/>
    <xf numFmtId="0" fontId="6" fillId="0" borderId="0" xfId="0" applyFont="1" applyAlignment="1">
      <alignment horizontal="center"/>
    </xf>
    <xf numFmtId="165" fontId="6" fillId="0" borderId="0" xfId="1" applyNumberFormat="1" applyFont="1" applyAlignment="1">
      <alignment horizontal="center"/>
    </xf>
    <xf numFmtId="0" fontId="9" fillId="0" borderId="0" xfId="0" applyFont="1" applyAlignment="1"/>
    <xf numFmtId="165" fontId="4" fillId="0" borderId="1" xfId="1" applyNumberFormat="1" applyFont="1" applyBorder="1"/>
    <xf numFmtId="0" fontId="12" fillId="2" borderId="1" xfId="4" applyFont="1" applyFill="1" applyBorder="1" applyAlignment="1">
      <alignment horizontal="center" vertical="top" wrapText="1"/>
    </xf>
    <xf numFmtId="0" fontId="12" fillId="3" borderId="1" xfId="4" applyFont="1" applyFill="1" applyBorder="1" applyAlignment="1">
      <alignment horizontal="center" vertical="top" wrapText="1"/>
    </xf>
    <xf numFmtId="0" fontId="12" fillId="3" borderId="1" xfId="4" applyFont="1" applyFill="1" applyBorder="1" applyAlignment="1">
      <alignment vertical="top" wrapText="1"/>
    </xf>
    <xf numFmtId="0" fontId="13" fillId="2" borderId="1" xfId="4" applyFont="1" applyFill="1" applyBorder="1" applyAlignment="1">
      <alignment vertical="top" wrapText="1"/>
    </xf>
    <xf numFmtId="0" fontId="4" fillId="2" borderId="1" xfId="4" applyFont="1" applyFill="1" applyBorder="1" applyAlignment="1">
      <alignment horizontal="center" vertical="top" wrapText="1"/>
    </xf>
    <xf numFmtId="0" fontId="4" fillId="3" borderId="1" xfId="4" applyFont="1" applyFill="1" applyBorder="1" applyAlignment="1">
      <alignment horizontal="center" vertical="top" wrapText="1"/>
    </xf>
    <xf numFmtId="0" fontId="6" fillId="0" borderId="0" xfId="0" applyFont="1" applyAlignment="1">
      <alignment vertical="center"/>
    </xf>
    <xf numFmtId="0" fontId="4" fillId="4" borderId="1" xfId="0" applyFont="1" applyFill="1" applyBorder="1" applyAlignment="1">
      <alignment horizontal="center"/>
    </xf>
    <xf numFmtId="0" fontId="6" fillId="4" borderId="1" xfId="0" applyFont="1" applyFill="1" applyBorder="1"/>
    <xf numFmtId="165" fontId="4" fillId="4" borderId="1" xfId="1" applyNumberFormat="1" applyFont="1" applyFill="1" applyBorder="1"/>
    <xf numFmtId="0" fontId="6" fillId="4" borderId="1" xfId="0" applyFont="1" applyFill="1" applyBorder="1" applyAlignment="1">
      <alignment horizontal="center"/>
    </xf>
    <xf numFmtId="0" fontId="15" fillId="2" borderId="1" xfId="4" applyFont="1" applyFill="1" applyBorder="1" applyAlignment="1">
      <alignment horizontal="left" vertical="top" wrapText="1" indent="2"/>
    </xf>
    <xf numFmtId="0" fontId="7" fillId="2" borderId="1" xfId="4" applyFont="1" applyFill="1" applyBorder="1" applyAlignment="1">
      <alignment horizontal="left" vertical="top" wrapText="1" indent="2"/>
    </xf>
    <xf numFmtId="0" fontId="15" fillId="2" borderId="1" xfId="4" applyFont="1" applyFill="1" applyBorder="1" applyAlignment="1">
      <alignment horizontal="left" vertical="top" wrapText="1"/>
    </xf>
    <xf numFmtId="0" fontId="15" fillId="2" borderId="1" xfId="4" applyFont="1" applyFill="1" applyBorder="1" applyAlignment="1">
      <alignment vertical="top" wrapText="1"/>
    </xf>
    <xf numFmtId="0" fontId="16" fillId="0" borderId="0" xfId="0" applyFont="1"/>
    <xf numFmtId="0" fontId="16" fillId="0" borderId="6" xfId="0" applyFont="1" applyBorder="1"/>
    <xf numFmtId="0" fontId="16" fillId="0" borderId="7" xfId="0" applyFont="1" applyBorder="1"/>
    <xf numFmtId="0" fontId="16" fillId="0" borderId="8" xfId="0" applyFont="1" applyBorder="1"/>
    <xf numFmtId="0" fontId="16" fillId="0" borderId="9" xfId="0" applyFont="1" applyBorder="1"/>
    <xf numFmtId="0" fontId="16" fillId="0" borderId="0" xfId="0" applyFont="1" applyBorder="1"/>
    <xf numFmtId="0" fontId="16" fillId="0" borderId="5" xfId="0" applyFont="1" applyBorder="1"/>
    <xf numFmtId="0" fontId="16" fillId="0" borderId="5" xfId="0" applyFont="1" applyBorder="1" applyAlignment="1">
      <alignment horizontal="right"/>
    </xf>
    <xf numFmtId="0" fontId="16" fillId="0" borderId="5" xfId="0" applyFont="1" applyBorder="1" applyAlignment="1">
      <alignment horizontal="center"/>
    </xf>
    <xf numFmtId="0" fontId="16" fillId="0" borderId="10" xfId="0" applyFont="1" applyBorder="1"/>
    <xf numFmtId="0" fontId="16" fillId="0" borderId="0" xfId="0" applyFont="1" applyBorder="1" applyAlignment="1">
      <alignment horizontal="right"/>
    </xf>
    <xf numFmtId="0" fontId="16" fillId="0" borderId="0" xfId="0" applyFont="1" applyBorder="1" applyAlignment="1">
      <alignment horizontal="center"/>
    </xf>
    <xf numFmtId="0" fontId="17" fillId="0" borderId="9" xfId="0" applyFont="1" applyBorder="1" applyAlignment="1">
      <alignment horizontal="center"/>
    </xf>
    <xf numFmtId="0" fontId="17" fillId="0" borderId="0" xfId="0" applyFont="1" applyBorder="1" applyAlignment="1">
      <alignment horizontal="center"/>
    </xf>
    <xf numFmtId="0" fontId="17" fillId="0" borderId="10" xfId="0" applyFont="1" applyBorder="1" applyAlignment="1">
      <alignment horizontal="center"/>
    </xf>
    <xf numFmtId="0" fontId="16" fillId="0" borderId="11" xfId="0" applyFont="1" applyBorder="1"/>
    <xf numFmtId="0" fontId="16" fillId="0" borderId="12" xfId="0" applyFont="1" applyBorder="1"/>
    <xf numFmtId="0" fontId="16" fillId="0" borderId="9" xfId="0" applyFont="1" applyBorder="1" applyAlignment="1"/>
    <xf numFmtId="0" fontId="16" fillId="0" borderId="0" xfId="0" applyFont="1" applyBorder="1" applyAlignment="1"/>
    <xf numFmtId="0" fontId="14" fillId="0" borderId="0" xfId="0" applyFont="1" applyAlignment="1"/>
    <xf numFmtId="0" fontId="6" fillId="0" borderId="0" xfId="0" applyFont="1" applyAlignment="1">
      <alignment horizontal="right"/>
    </xf>
    <xf numFmtId="0" fontId="12" fillId="2" borderId="1" xfId="4" applyFont="1" applyFill="1" applyBorder="1" applyAlignment="1">
      <alignment horizontal="center" vertical="center" wrapText="1"/>
    </xf>
    <xf numFmtId="164" fontId="12" fillId="2" borderId="1" xfId="2" applyFont="1" applyFill="1" applyBorder="1" applyAlignment="1">
      <alignment horizontal="center" vertical="center" wrapText="1"/>
    </xf>
    <xf numFmtId="164" fontId="12" fillId="2" borderId="1" xfId="2" applyFont="1" applyFill="1" applyBorder="1" applyAlignment="1">
      <alignment horizontal="right" vertical="center" wrapText="1"/>
    </xf>
    <xf numFmtId="165" fontId="6" fillId="5" borderId="1" xfId="1" applyNumberFormat="1" applyFont="1" applyFill="1" applyBorder="1"/>
    <xf numFmtId="165" fontId="6" fillId="0" borderId="1" xfId="1" applyNumberFormat="1" applyFont="1" applyFill="1" applyBorder="1" applyAlignment="1">
      <alignment horizontal="center"/>
    </xf>
    <xf numFmtId="165" fontId="12" fillId="3" borderId="1" xfId="1" applyNumberFormat="1" applyFont="1" applyFill="1" applyBorder="1" applyAlignment="1">
      <alignment horizontal="center" vertical="top"/>
    </xf>
    <xf numFmtId="165" fontId="7" fillId="0" borderId="1" xfId="1" applyNumberFormat="1" applyFont="1" applyFill="1" applyBorder="1" applyAlignment="1">
      <alignment horizontal="center" vertical="top"/>
    </xf>
    <xf numFmtId="165" fontId="7" fillId="2" borderId="1" xfId="1" applyNumberFormat="1" applyFont="1" applyFill="1" applyBorder="1" applyAlignment="1">
      <alignment horizontal="center" vertical="top"/>
    </xf>
    <xf numFmtId="165" fontId="12" fillId="2" borderId="1" xfId="1" applyNumberFormat="1" applyFont="1" applyFill="1" applyBorder="1" applyAlignment="1">
      <alignment horizontal="center" vertical="top"/>
    </xf>
    <xf numFmtId="165" fontId="12" fillId="0" borderId="1" xfId="1" applyNumberFormat="1" applyFont="1" applyFill="1" applyBorder="1" applyAlignment="1">
      <alignment horizontal="center" vertical="top"/>
    </xf>
    <xf numFmtId="49" fontId="16" fillId="0" borderId="5" xfId="0" applyNumberFormat="1" applyFont="1" applyBorder="1"/>
    <xf numFmtId="49" fontId="16" fillId="0" borderId="0" xfId="0" applyNumberFormat="1" applyFont="1" applyBorder="1" applyAlignment="1">
      <alignment horizontal="center"/>
    </xf>
    <xf numFmtId="0" fontId="16" fillId="0" borderId="9" xfId="0" applyFont="1" applyBorder="1"/>
    <xf numFmtId="0" fontId="16" fillId="0" borderId="0" xfId="0" applyFont="1" applyBorder="1"/>
    <xf numFmtId="0" fontId="17" fillId="0" borderId="9" xfId="0" applyFont="1" applyBorder="1" applyAlignment="1">
      <alignment horizontal="center"/>
    </xf>
    <xf numFmtId="0" fontId="17" fillId="0" borderId="0" xfId="0" applyFont="1" applyBorder="1" applyAlignment="1">
      <alignment horizontal="center"/>
    </xf>
    <xf numFmtId="0" fontId="17" fillId="0" borderId="10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49" fontId="16" fillId="0" borderId="13" xfId="0" applyNumberFormat="1" applyFont="1" applyBorder="1" applyAlignment="1">
      <alignment horizontal="center"/>
    </xf>
    <xf numFmtId="49" fontId="16" fillId="5" borderId="5" xfId="0" applyNumberFormat="1" applyFont="1" applyFill="1" applyBorder="1" applyAlignment="1">
      <alignment horizontal="center"/>
    </xf>
    <xf numFmtId="0" fontId="16" fillId="0" borderId="13" xfId="0" applyFont="1" applyBorder="1" applyAlignment="1">
      <alignment horizontal="center" wrapText="1"/>
    </xf>
    <xf numFmtId="0" fontId="16" fillId="0" borderId="9" xfId="0" applyFont="1" applyBorder="1" applyAlignment="1">
      <alignment horizontal="center"/>
    </xf>
    <xf numFmtId="0" fontId="16" fillId="0" borderId="0" xfId="0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4" fillId="0" borderId="14" xfId="0" applyFont="1" applyBorder="1" applyAlignment="1">
      <alignment horizontal="left"/>
    </xf>
    <xf numFmtId="0" fontId="4" fillId="0" borderId="15" xfId="0" applyFont="1" applyBorder="1" applyAlignment="1">
      <alignment horizontal="left"/>
    </xf>
    <xf numFmtId="0" fontId="4" fillId="0" borderId="1" xfId="0" applyFont="1" applyBorder="1"/>
    <xf numFmtId="0" fontId="4" fillId="4" borderId="14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0" fontId="4" fillId="4" borderId="15" xfId="0" applyFont="1" applyFill="1" applyBorder="1" applyAlignment="1">
      <alignment horizontal="center"/>
    </xf>
    <xf numFmtId="0" fontId="6" fillId="0" borderId="0" xfId="0" applyFont="1"/>
    <xf numFmtId="0" fontId="4" fillId="0" borderId="1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165" fontId="4" fillId="0" borderId="2" xfId="1" applyNumberFormat="1" applyFont="1" applyBorder="1" applyAlignment="1">
      <alignment horizontal="center" wrapText="1"/>
    </xf>
    <xf numFmtId="165" fontId="4" fillId="0" borderId="3" xfId="1" applyNumberFormat="1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14" fillId="0" borderId="0" xfId="0" applyFont="1" applyAlignment="1">
      <alignment horizontal="left"/>
    </xf>
    <xf numFmtId="0" fontId="6" fillId="0" borderId="1" xfId="0" applyFont="1" applyBorder="1"/>
    <xf numFmtId="0" fontId="4" fillId="0" borderId="1" xfId="4" applyFont="1" applyBorder="1" applyAlignment="1">
      <alignment horizontal="left"/>
    </xf>
    <xf numFmtId="0" fontId="4" fillId="0" borderId="0" xfId="0" applyFont="1" applyAlignment="1">
      <alignment horizontal="center"/>
    </xf>
    <xf numFmtId="0" fontId="6" fillId="0" borderId="1" xfId="4" applyFont="1" applyBorder="1" applyAlignment="1">
      <alignment horizontal="left"/>
    </xf>
  </cellXfs>
  <cellStyles count="5">
    <cellStyle name="Comma" xfId="1" builtinId="3"/>
    <cellStyle name="Comma 3" xfId="2" xr:uid="{00000000-0005-0000-0000-000001000000}"/>
    <cellStyle name="Normal" xfId="0" builtinId="0"/>
    <cellStyle name="Normal 2" xfId="3" xr:uid="{00000000-0005-0000-0000-000003000000}"/>
    <cellStyle name="Normal 3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0"/>
  <sheetViews>
    <sheetView view="pageBreakPreview" zoomScale="60" zoomScaleNormal="100" workbookViewId="0">
      <selection activeCell="A26" sqref="A26:I26"/>
    </sheetView>
  </sheetViews>
  <sheetFormatPr defaultRowHeight="16.5" x14ac:dyDescent="0.25"/>
  <cols>
    <col min="1" max="1" width="9.140625" style="32"/>
    <col min="2" max="2" width="12.28515625" style="32" customWidth="1"/>
    <col min="3" max="3" width="6.140625" style="32" customWidth="1"/>
    <col min="4" max="4" width="14" style="32" customWidth="1"/>
    <col min="5" max="5" width="23" style="32" customWidth="1"/>
    <col min="6" max="7" width="9.140625" style="32"/>
    <col min="8" max="8" width="8.5703125" style="32" customWidth="1"/>
    <col min="9" max="9" width="11.5703125" style="32" customWidth="1"/>
    <col min="10" max="16384" width="9.140625" style="32"/>
  </cols>
  <sheetData>
    <row r="1" spans="1:9" ht="17.25" thickBot="1" x14ac:dyDescent="0.3"/>
    <row r="2" spans="1:9" x14ac:dyDescent="0.25">
      <c r="A2" s="33"/>
      <c r="B2" s="34"/>
      <c r="C2" s="34"/>
      <c r="D2" s="34"/>
      <c r="E2" s="34"/>
      <c r="F2" s="34"/>
      <c r="G2" s="34"/>
      <c r="H2" s="34"/>
      <c r="I2" s="35"/>
    </row>
    <row r="3" spans="1:9" ht="17.25" thickBot="1" x14ac:dyDescent="0.3">
      <c r="A3" s="65" t="s">
        <v>0</v>
      </c>
      <c r="B3" s="66"/>
      <c r="C3" s="37"/>
      <c r="D3" s="38" t="s">
        <v>118</v>
      </c>
      <c r="E3" s="39"/>
      <c r="F3" s="40"/>
      <c r="G3" s="38"/>
      <c r="H3" s="37"/>
      <c r="I3" s="41"/>
    </row>
    <row r="4" spans="1:9" x14ac:dyDescent="0.25">
      <c r="A4" s="36"/>
      <c r="B4" s="37"/>
      <c r="C4" s="37"/>
      <c r="D4" s="42"/>
      <c r="E4" s="42"/>
      <c r="F4" s="43"/>
      <c r="G4" s="37"/>
      <c r="H4" s="37"/>
      <c r="I4" s="41"/>
    </row>
    <row r="5" spans="1:9" ht="17.25" thickBot="1" x14ac:dyDescent="0.3">
      <c r="A5" s="36" t="s">
        <v>44</v>
      </c>
      <c r="B5" s="37"/>
      <c r="C5" s="37"/>
      <c r="D5" s="63" t="s">
        <v>119</v>
      </c>
      <c r="E5" s="42"/>
      <c r="F5" s="43"/>
      <c r="G5" s="37"/>
      <c r="H5" s="37"/>
      <c r="I5" s="41"/>
    </row>
    <row r="6" spans="1:9" x14ac:dyDescent="0.25">
      <c r="A6" s="36"/>
      <c r="B6" s="37"/>
      <c r="C6" s="37"/>
      <c r="D6" s="42"/>
      <c r="E6" s="42"/>
      <c r="F6" s="43"/>
      <c r="G6" s="37"/>
      <c r="H6" s="37"/>
      <c r="I6" s="41"/>
    </row>
    <row r="7" spans="1:9" ht="17.25" thickBot="1" x14ac:dyDescent="0.3">
      <c r="A7" s="65" t="s">
        <v>1</v>
      </c>
      <c r="B7" s="66"/>
      <c r="C7" s="37"/>
      <c r="D7" s="63" t="s">
        <v>120</v>
      </c>
      <c r="E7" s="38"/>
      <c r="F7" s="38"/>
      <c r="G7" s="38"/>
      <c r="H7" s="38"/>
      <c r="I7" s="41"/>
    </row>
    <row r="8" spans="1:9" x14ac:dyDescent="0.25">
      <c r="A8" s="36"/>
      <c r="B8" s="37"/>
      <c r="C8" s="37"/>
      <c r="D8" s="37"/>
      <c r="E8" s="37"/>
      <c r="F8" s="43"/>
      <c r="G8" s="43"/>
      <c r="H8" s="37"/>
      <c r="I8" s="41"/>
    </row>
    <row r="9" spans="1:9" ht="17.25" thickBot="1" x14ac:dyDescent="0.3">
      <c r="A9" s="65" t="s">
        <v>45</v>
      </c>
      <c r="B9" s="66"/>
      <c r="C9" s="37"/>
      <c r="D9" s="63" t="s">
        <v>121</v>
      </c>
      <c r="E9" s="43"/>
      <c r="F9" s="37"/>
      <c r="G9" s="37"/>
      <c r="H9" s="37"/>
      <c r="I9" s="41"/>
    </row>
    <row r="10" spans="1:9" x14ac:dyDescent="0.25">
      <c r="A10" s="36"/>
      <c r="B10" s="37"/>
      <c r="C10" s="37"/>
      <c r="D10" s="37"/>
      <c r="E10" s="37"/>
      <c r="F10" s="37"/>
      <c r="G10" s="37"/>
      <c r="H10" s="37"/>
      <c r="I10" s="41"/>
    </row>
    <row r="11" spans="1:9" ht="17.25" thickBot="1" x14ac:dyDescent="0.3">
      <c r="A11" s="65" t="s">
        <v>2</v>
      </c>
      <c r="B11" s="66"/>
      <c r="C11" s="37"/>
      <c r="D11" s="38" t="s">
        <v>122</v>
      </c>
      <c r="E11" s="38"/>
      <c r="F11" s="38"/>
      <c r="G11" s="38"/>
      <c r="H11" s="38"/>
      <c r="I11" s="41"/>
    </row>
    <row r="12" spans="1:9" ht="17.25" thickBot="1" x14ac:dyDescent="0.3">
      <c r="A12" s="36"/>
      <c r="B12" s="37"/>
      <c r="C12" s="37"/>
      <c r="D12" s="38" t="s">
        <v>123</v>
      </c>
      <c r="E12" s="38"/>
      <c r="F12" s="38"/>
      <c r="G12" s="38"/>
      <c r="H12" s="38"/>
      <c r="I12" s="41"/>
    </row>
    <row r="13" spans="1:9" ht="16.5" customHeight="1" x14ac:dyDescent="0.25">
      <c r="A13" s="36"/>
      <c r="B13" s="37"/>
      <c r="C13" s="37"/>
      <c r="D13" s="37"/>
      <c r="E13" s="37"/>
      <c r="F13" s="37"/>
      <c r="G13" s="37"/>
      <c r="H13" s="37"/>
      <c r="I13" s="41"/>
    </row>
    <row r="14" spans="1:9" ht="16.5" customHeight="1" x14ac:dyDescent="0.25">
      <c r="A14" s="36"/>
      <c r="B14" s="37"/>
      <c r="C14" s="37"/>
      <c r="D14" s="37"/>
      <c r="E14" s="37"/>
      <c r="F14" s="37"/>
      <c r="G14" s="37"/>
      <c r="H14" s="37"/>
      <c r="I14" s="41"/>
    </row>
    <row r="15" spans="1:9" ht="16.5" customHeight="1" x14ac:dyDescent="0.25">
      <c r="A15" s="36"/>
      <c r="B15" s="37"/>
      <c r="C15" s="37"/>
      <c r="D15" s="37"/>
      <c r="E15" s="37"/>
      <c r="F15" s="37"/>
      <c r="G15" s="37"/>
      <c r="H15" s="37"/>
      <c r="I15" s="41"/>
    </row>
    <row r="16" spans="1:9" ht="16.5" customHeight="1" x14ac:dyDescent="0.25">
      <c r="A16" s="36"/>
      <c r="B16" s="37"/>
      <c r="C16" s="37"/>
      <c r="D16" s="37"/>
      <c r="E16" s="37"/>
      <c r="F16" s="37"/>
      <c r="G16" s="37"/>
      <c r="H16" s="37"/>
      <c r="I16" s="41"/>
    </row>
    <row r="17" spans="1:9" ht="16.5" customHeight="1" x14ac:dyDescent="0.25">
      <c r="A17" s="36"/>
      <c r="B17" s="37"/>
      <c r="C17" s="37"/>
      <c r="D17" s="37"/>
      <c r="E17" s="37"/>
      <c r="F17" s="37"/>
      <c r="G17" s="37"/>
      <c r="H17" s="37"/>
      <c r="I17" s="41"/>
    </row>
    <row r="18" spans="1:9" ht="17.25" x14ac:dyDescent="0.3">
      <c r="A18" s="67"/>
      <c r="B18" s="68"/>
      <c r="C18" s="68"/>
      <c r="D18" s="68"/>
      <c r="E18" s="68"/>
      <c r="F18" s="68"/>
      <c r="G18" s="68"/>
      <c r="H18" s="68"/>
      <c r="I18" s="69"/>
    </row>
    <row r="19" spans="1:9" ht="17.25" x14ac:dyDescent="0.3">
      <c r="A19" s="44"/>
      <c r="B19" s="45"/>
      <c r="C19" s="45"/>
      <c r="D19" s="45"/>
      <c r="E19" s="45"/>
      <c r="F19" s="45"/>
      <c r="G19" s="45"/>
      <c r="H19" s="45"/>
      <c r="I19" s="46"/>
    </row>
    <row r="20" spans="1:9" x14ac:dyDescent="0.25">
      <c r="A20" s="70" t="s">
        <v>101</v>
      </c>
      <c r="B20" s="71"/>
      <c r="C20" s="71"/>
      <c r="D20" s="71"/>
      <c r="E20" s="71"/>
      <c r="F20" s="71"/>
      <c r="G20" s="71"/>
      <c r="H20" s="71"/>
      <c r="I20" s="72"/>
    </row>
    <row r="21" spans="1:9" ht="17.25" customHeight="1" x14ac:dyDescent="0.25">
      <c r="A21" s="70" t="s">
        <v>100</v>
      </c>
      <c r="B21" s="71"/>
      <c r="C21" s="71"/>
      <c r="D21" s="71"/>
      <c r="E21" s="71"/>
      <c r="F21" s="71"/>
      <c r="G21" s="71"/>
      <c r="H21" s="71"/>
      <c r="I21" s="72"/>
    </row>
    <row r="22" spans="1:9" ht="16.5" customHeight="1" x14ac:dyDescent="0.25">
      <c r="A22" s="76" t="s">
        <v>102</v>
      </c>
      <c r="B22" s="77"/>
      <c r="C22" s="77"/>
      <c r="D22" s="77"/>
      <c r="E22" s="77"/>
      <c r="F22" s="77"/>
      <c r="G22" s="77"/>
      <c r="H22" s="77"/>
      <c r="I22" s="78"/>
    </row>
    <row r="23" spans="1:9" ht="13.5" customHeight="1" x14ac:dyDescent="0.25">
      <c r="A23" s="76"/>
      <c r="B23" s="77"/>
      <c r="C23" s="77"/>
      <c r="D23" s="77"/>
      <c r="E23" s="77"/>
      <c r="F23" s="77"/>
      <c r="G23" s="77"/>
      <c r="H23" s="77"/>
      <c r="I23" s="41"/>
    </row>
    <row r="24" spans="1:9" ht="18" customHeight="1" x14ac:dyDescent="0.25">
      <c r="A24" s="36"/>
      <c r="B24" s="37"/>
      <c r="C24" s="37"/>
      <c r="D24" s="37"/>
      <c r="E24" s="37"/>
      <c r="F24" s="37"/>
      <c r="G24" s="37"/>
      <c r="H24" s="37"/>
      <c r="I24" s="41"/>
    </row>
    <row r="25" spans="1:9" ht="16.5" customHeight="1" x14ac:dyDescent="0.25">
      <c r="A25" s="36"/>
      <c r="B25" s="37"/>
      <c r="C25" s="37"/>
      <c r="D25" s="37"/>
      <c r="E25" s="37"/>
      <c r="F25" s="37"/>
      <c r="G25" s="37"/>
      <c r="H25" s="37"/>
      <c r="I25" s="41"/>
    </row>
    <row r="26" spans="1:9" x14ac:dyDescent="0.25">
      <c r="A26" s="70" t="s">
        <v>131</v>
      </c>
      <c r="B26" s="71"/>
      <c r="C26" s="71"/>
      <c r="D26" s="71"/>
      <c r="E26" s="71"/>
      <c r="F26" s="71"/>
      <c r="G26" s="71"/>
      <c r="H26" s="71"/>
      <c r="I26" s="72"/>
    </row>
    <row r="27" spans="1:9" x14ac:dyDescent="0.25">
      <c r="A27" s="36"/>
      <c r="B27" s="37"/>
      <c r="C27" s="37"/>
      <c r="D27" s="37"/>
      <c r="E27" s="37"/>
      <c r="F27" s="37"/>
      <c r="G27" s="37"/>
      <c r="H27" s="37"/>
      <c r="I27" s="41"/>
    </row>
    <row r="28" spans="1:9" x14ac:dyDescent="0.25">
      <c r="A28" s="36"/>
      <c r="B28" s="37"/>
      <c r="C28" s="37"/>
      <c r="D28" s="37"/>
      <c r="E28" s="37"/>
      <c r="F28" s="37"/>
      <c r="G28" s="37"/>
      <c r="H28" s="37"/>
      <c r="I28" s="41"/>
    </row>
    <row r="29" spans="1:9" x14ac:dyDescent="0.25">
      <c r="A29" s="36"/>
      <c r="B29" s="37"/>
      <c r="C29" s="37"/>
      <c r="D29" s="37"/>
      <c r="E29" s="37"/>
      <c r="F29" s="37"/>
      <c r="G29" s="37"/>
      <c r="H29" s="37"/>
      <c r="I29" s="41"/>
    </row>
    <row r="30" spans="1:9" x14ac:dyDescent="0.25">
      <c r="A30" s="36"/>
      <c r="B30" s="37"/>
      <c r="C30" s="37"/>
      <c r="D30" s="37"/>
      <c r="E30" s="37"/>
      <c r="F30" s="37"/>
      <c r="G30" s="37"/>
      <c r="H30" s="37"/>
      <c r="I30" s="41"/>
    </row>
    <row r="31" spans="1:9" x14ac:dyDescent="0.25">
      <c r="A31" s="36"/>
      <c r="B31" s="37"/>
      <c r="C31" s="37"/>
      <c r="D31" s="37"/>
      <c r="E31" s="37"/>
      <c r="F31" s="37"/>
      <c r="G31" s="37"/>
      <c r="H31" s="37"/>
      <c r="I31" s="41"/>
    </row>
    <row r="32" spans="1:9" x14ac:dyDescent="0.25">
      <c r="A32" s="36"/>
      <c r="B32" s="37"/>
      <c r="C32" s="37"/>
      <c r="D32" s="37"/>
      <c r="E32" s="37"/>
      <c r="F32" s="37"/>
      <c r="G32" s="37"/>
      <c r="H32" s="37"/>
      <c r="I32" s="41"/>
    </row>
    <row r="33" spans="1:9" x14ac:dyDescent="0.25">
      <c r="A33" s="36"/>
      <c r="B33" s="37"/>
      <c r="C33" s="37"/>
      <c r="D33" s="37"/>
      <c r="E33" s="37"/>
      <c r="F33" s="37"/>
      <c r="G33" s="37"/>
      <c r="H33" s="37"/>
      <c r="I33" s="41"/>
    </row>
    <row r="34" spans="1:9" x14ac:dyDescent="0.25">
      <c r="A34" s="36"/>
      <c r="B34" s="37"/>
      <c r="C34" s="37"/>
      <c r="D34" s="37"/>
      <c r="E34" s="37"/>
      <c r="F34" s="37"/>
      <c r="G34" s="37"/>
      <c r="H34" s="37"/>
      <c r="I34" s="41"/>
    </row>
    <row r="35" spans="1:9" x14ac:dyDescent="0.25">
      <c r="A35" s="36"/>
      <c r="B35" s="37"/>
      <c r="C35" s="37"/>
      <c r="D35" s="37"/>
      <c r="E35" s="37"/>
      <c r="F35" s="37"/>
      <c r="G35" s="37"/>
      <c r="H35" s="37"/>
      <c r="I35" s="41"/>
    </row>
    <row r="36" spans="1:9" x14ac:dyDescent="0.25">
      <c r="A36" s="36"/>
      <c r="B36" s="37"/>
      <c r="C36" s="37"/>
      <c r="D36" s="37"/>
      <c r="E36" s="37"/>
      <c r="F36" s="37"/>
      <c r="G36" s="37"/>
      <c r="H36" s="37"/>
      <c r="I36" s="41"/>
    </row>
    <row r="37" spans="1:9" ht="17.25" thickBot="1" x14ac:dyDescent="0.3">
      <c r="A37" s="36"/>
      <c r="B37" s="37"/>
      <c r="C37" s="37"/>
      <c r="D37" s="37"/>
      <c r="E37" s="37"/>
      <c r="F37" s="37"/>
      <c r="G37" s="37"/>
      <c r="H37" s="37"/>
      <c r="I37" s="41"/>
    </row>
    <row r="38" spans="1:9" ht="17.25" thickBot="1" x14ac:dyDescent="0.3">
      <c r="A38" s="49" t="s">
        <v>99</v>
      </c>
      <c r="B38" s="50"/>
      <c r="C38" s="50"/>
      <c r="D38" s="50"/>
      <c r="E38" s="37"/>
      <c r="F38" s="75" t="s">
        <v>3</v>
      </c>
      <c r="G38" s="75"/>
      <c r="H38" s="37"/>
      <c r="I38" s="41"/>
    </row>
    <row r="39" spans="1:9" x14ac:dyDescent="0.25">
      <c r="A39" s="36"/>
      <c r="B39" s="37"/>
      <c r="C39" s="37"/>
      <c r="D39" s="37"/>
      <c r="E39" s="37"/>
      <c r="F39" s="37"/>
      <c r="G39" s="37"/>
      <c r="H39" s="37"/>
      <c r="I39" s="41"/>
    </row>
    <row r="40" spans="1:9" ht="17.25" thickBot="1" x14ac:dyDescent="0.3">
      <c r="A40" s="49" t="s">
        <v>114</v>
      </c>
      <c r="B40" s="50"/>
      <c r="C40" s="50"/>
      <c r="D40" s="50"/>
      <c r="E40" s="43" t="s">
        <v>4</v>
      </c>
      <c r="F40" s="74" t="s">
        <v>128</v>
      </c>
      <c r="G40" s="74"/>
      <c r="H40" s="37"/>
      <c r="I40" s="41"/>
    </row>
    <row r="41" spans="1:9" ht="17.25" thickBot="1" x14ac:dyDescent="0.3">
      <c r="A41" s="36"/>
      <c r="B41" s="37"/>
      <c r="C41" s="37"/>
      <c r="D41" s="37"/>
      <c r="E41" s="43" t="s">
        <v>5</v>
      </c>
      <c r="F41" s="73" t="s">
        <v>129</v>
      </c>
      <c r="G41" s="73"/>
      <c r="H41" s="37"/>
      <c r="I41" s="41"/>
    </row>
    <row r="42" spans="1:9" ht="17.25" thickBot="1" x14ac:dyDescent="0.3">
      <c r="A42" s="36"/>
      <c r="B42" s="37"/>
      <c r="C42" s="37"/>
      <c r="D42" s="37"/>
      <c r="E42" s="43"/>
      <c r="F42" s="64"/>
      <c r="G42" s="64"/>
      <c r="H42" s="37"/>
      <c r="I42" s="41"/>
    </row>
    <row r="43" spans="1:9" ht="17.25" thickBot="1" x14ac:dyDescent="0.3">
      <c r="A43" s="49" t="s">
        <v>46</v>
      </c>
      <c r="B43" s="50"/>
      <c r="C43" s="50"/>
      <c r="D43" s="50"/>
      <c r="E43" s="37"/>
      <c r="F43" s="73" t="s">
        <v>130</v>
      </c>
      <c r="G43" s="73"/>
      <c r="H43" s="37"/>
      <c r="I43" s="41"/>
    </row>
    <row r="44" spans="1:9" x14ac:dyDescent="0.25">
      <c r="A44" s="36"/>
      <c r="B44" s="37"/>
      <c r="C44" s="37"/>
      <c r="D44" s="37"/>
      <c r="E44" s="37"/>
      <c r="F44" s="37"/>
      <c r="G44" s="37"/>
      <c r="H44" s="37"/>
      <c r="I44" s="41"/>
    </row>
    <row r="45" spans="1:9" x14ac:dyDescent="0.25">
      <c r="A45" s="36"/>
      <c r="B45" s="37"/>
      <c r="C45" s="37"/>
      <c r="D45" s="37"/>
      <c r="E45" s="37"/>
      <c r="F45" s="37"/>
      <c r="G45" s="37"/>
      <c r="H45" s="37"/>
      <c r="I45" s="41"/>
    </row>
    <row r="46" spans="1:9" x14ac:dyDescent="0.25">
      <c r="A46" s="36"/>
      <c r="B46" s="37"/>
      <c r="C46" s="37"/>
      <c r="D46" s="37"/>
      <c r="E46" s="37"/>
      <c r="F46" s="37"/>
      <c r="G46" s="37"/>
      <c r="H46" s="37"/>
      <c r="I46" s="41"/>
    </row>
    <row r="47" spans="1:9" x14ac:dyDescent="0.25">
      <c r="A47" s="36"/>
      <c r="B47" s="37"/>
      <c r="C47" s="37"/>
      <c r="D47" s="37"/>
      <c r="E47" s="37"/>
      <c r="F47" s="37"/>
      <c r="G47" s="37"/>
      <c r="H47" s="37"/>
      <c r="I47" s="41"/>
    </row>
    <row r="48" spans="1:9" x14ac:dyDescent="0.25">
      <c r="A48" s="36"/>
      <c r="B48" s="37"/>
      <c r="C48" s="37"/>
      <c r="D48" s="37"/>
      <c r="E48" s="37"/>
      <c r="F48" s="37"/>
      <c r="G48" s="37"/>
      <c r="H48" s="37"/>
      <c r="I48" s="41"/>
    </row>
    <row r="49" spans="1:9" x14ac:dyDescent="0.25">
      <c r="A49" s="36"/>
      <c r="B49" s="37"/>
      <c r="C49" s="37"/>
      <c r="D49" s="37"/>
      <c r="E49" s="37"/>
      <c r="F49" s="37"/>
      <c r="G49" s="37"/>
      <c r="H49" s="37"/>
      <c r="I49" s="41"/>
    </row>
    <row r="50" spans="1:9" ht="17.25" thickBot="1" x14ac:dyDescent="0.3">
      <c r="A50" s="47"/>
      <c r="B50" s="38"/>
      <c r="C50" s="38"/>
      <c r="D50" s="38"/>
      <c r="E50" s="38"/>
      <c r="F50" s="38"/>
      <c r="G50" s="38"/>
      <c r="H50" s="38"/>
      <c r="I50" s="48"/>
    </row>
  </sheetData>
  <mergeCells count="14">
    <mergeCell ref="A21:I21"/>
    <mergeCell ref="F43:G43"/>
    <mergeCell ref="F41:G41"/>
    <mergeCell ref="F40:G40"/>
    <mergeCell ref="A20:I20"/>
    <mergeCell ref="F38:G38"/>
    <mergeCell ref="A23:H23"/>
    <mergeCell ref="A22:I22"/>
    <mergeCell ref="A26:I26"/>
    <mergeCell ref="A3:B3"/>
    <mergeCell ref="A7:B7"/>
    <mergeCell ref="A9:B9"/>
    <mergeCell ref="A11:B11"/>
    <mergeCell ref="A18:I18"/>
  </mergeCells>
  <phoneticPr fontId="3" type="noConversion"/>
  <pageMargins left="0.75" right="0.75" top="1" bottom="1" header="0.5" footer="0.5"/>
  <pageSetup scale="7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N34"/>
  <sheetViews>
    <sheetView view="pageBreakPreview" topLeftCell="A7" zoomScaleNormal="100" zoomScaleSheetLayoutView="100" workbookViewId="0">
      <selection activeCell="E16" sqref="E16"/>
    </sheetView>
  </sheetViews>
  <sheetFormatPr defaultRowHeight="14.25" x14ac:dyDescent="0.2"/>
  <cols>
    <col min="1" max="1" width="3.85546875" style="4" customWidth="1"/>
    <col min="2" max="2" width="6.5703125" style="4" customWidth="1"/>
    <col min="3" max="3" width="9.140625" style="4"/>
    <col min="4" max="4" width="38.85546875" style="4" customWidth="1"/>
    <col min="5" max="5" width="14.42578125" style="5" customWidth="1"/>
    <col min="6" max="6" width="16.140625" style="4" customWidth="1"/>
    <col min="7" max="16384" width="9.140625" style="4"/>
  </cols>
  <sheetData>
    <row r="2" spans="1:14" ht="15" x14ac:dyDescent="0.25">
      <c r="A2" s="1" t="s">
        <v>118</v>
      </c>
      <c r="B2" s="12"/>
      <c r="C2" s="12"/>
      <c r="D2" s="12"/>
      <c r="E2" s="86"/>
      <c r="F2" s="86"/>
    </row>
    <row r="3" spans="1:14" ht="15" x14ac:dyDescent="0.25">
      <c r="A3" s="2" t="s">
        <v>119</v>
      </c>
      <c r="B3" s="13"/>
      <c r="C3" s="13"/>
      <c r="E3" s="14"/>
      <c r="F3" s="13"/>
    </row>
    <row r="4" spans="1:14" ht="14.25" customHeight="1" x14ac:dyDescent="0.25">
      <c r="A4" s="2"/>
      <c r="B4" s="13"/>
      <c r="C4" s="13"/>
      <c r="E4" s="14"/>
      <c r="F4" s="13"/>
    </row>
    <row r="5" spans="1:14" ht="15" x14ac:dyDescent="0.25">
      <c r="A5" s="51" t="s">
        <v>132</v>
      </c>
      <c r="B5" s="15"/>
      <c r="C5" s="15"/>
      <c r="D5" s="15"/>
      <c r="E5" s="15"/>
      <c r="F5" s="15"/>
    </row>
    <row r="6" spans="1:14" ht="6.75" customHeight="1" x14ac:dyDescent="0.2">
      <c r="A6" s="13"/>
      <c r="B6" s="13"/>
      <c r="C6" s="13"/>
    </row>
    <row r="7" spans="1:14" ht="15" customHeight="1" x14ac:dyDescent="0.2">
      <c r="A7" s="87" t="s">
        <v>6</v>
      </c>
      <c r="B7" s="87" t="s">
        <v>7</v>
      </c>
      <c r="C7" s="87"/>
      <c r="D7" s="88"/>
      <c r="E7" s="89" t="s">
        <v>133</v>
      </c>
      <c r="F7" s="91" t="s">
        <v>127</v>
      </c>
    </row>
    <row r="8" spans="1:14" ht="15" customHeight="1" x14ac:dyDescent="0.2">
      <c r="A8" s="87"/>
      <c r="B8" s="87"/>
      <c r="C8" s="87"/>
      <c r="D8" s="88"/>
      <c r="E8" s="90"/>
      <c r="F8" s="92"/>
    </row>
    <row r="9" spans="1:14" ht="15" x14ac:dyDescent="0.25">
      <c r="A9" s="24" t="s">
        <v>8</v>
      </c>
      <c r="B9" s="79" t="s">
        <v>9</v>
      </c>
      <c r="C9" s="79"/>
      <c r="D9" s="79"/>
      <c r="E9" s="26">
        <f>E10+E13+E17+E24</f>
        <v>10961717</v>
      </c>
      <c r="F9" s="26">
        <f>F10+F13+F17+F24</f>
        <v>13547364</v>
      </c>
    </row>
    <row r="10" spans="1:14" ht="15" x14ac:dyDescent="0.25">
      <c r="A10" s="6"/>
      <c r="B10" s="7">
        <v>1</v>
      </c>
      <c r="C10" s="82" t="s">
        <v>10</v>
      </c>
      <c r="D10" s="82"/>
      <c r="E10" s="16">
        <f>SUM(E11:E12)</f>
        <v>6846948</v>
      </c>
      <c r="F10" s="16">
        <f>SUM(F11:F12)</f>
        <v>9545355</v>
      </c>
    </row>
    <row r="11" spans="1:14" ht="15" x14ac:dyDescent="0.25">
      <c r="A11" s="6"/>
      <c r="B11" s="7"/>
      <c r="C11" s="6" t="s">
        <v>57</v>
      </c>
      <c r="D11" s="9" t="s">
        <v>11</v>
      </c>
      <c r="E11" s="8">
        <v>2884730</v>
      </c>
      <c r="F11" s="8">
        <v>5568038</v>
      </c>
    </row>
    <row r="12" spans="1:14" ht="15" x14ac:dyDescent="0.25">
      <c r="A12" s="6"/>
      <c r="B12" s="7"/>
      <c r="C12" s="6" t="s">
        <v>55</v>
      </c>
      <c r="D12" s="9" t="s">
        <v>12</v>
      </c>
      <c r="E12" s="8">
        <v>3962218</v>
      </c>
      <c r="F12" s="8">
        <v>3977317</v>
      </c>
      <c r="J12" s="5"/>
      <c r="K12" s="5"/>
      <c r="L12" s="5"/>
      <c r="M12" s="5"/>
      <c r="N12" s="5"/>
    </row>
    <row r="13" spans="1:14" ht="15" x14ac:dyDescent="0.25">
      <c r="A13" s="6"/>
      <c r="B13" s="7">
        <v>2</v>
      </c>
      <c r="C13" s="82" t="s">
        <v>13</v>
      </c>
      <c r="D13" s="82"/>
      <c r="E13" s="16">
        <f>SUM(E14:E16)</f>
        <v>4114769</v>
      </c>
      <c r="F13" s="16">
        <f>SUM(F14:F16)</f>
        <v>4002009</v>
      </c>
      <c r="J13" s="5"/>
      <c r="K13" s="5"/>
      <c r="L13" s="5"/>
      <c r="M13" s="5"/>
      <c r="N13" s="5"/>
    </row>
    <row r="14" spans="1:14" x14ac:dyDescent="0.2">
      <c r="A14" s="6"/>
      <c r="B14" s="6"/>
      <c r="C14" s="6" t="s">
        <v>57</v>
      </c>
      <c r="D14" s="9" t="s">
        <v>51</v>
      </c>
      <c r="E14" s="8">
        <v>3794089</v>
      </c>
      <c r="F14" s="8">
        <v>3794089</v>
      </c>
      <c r="J14" s="5"/>
      <c r="K14" s="5"/>
      <c r="L14" s="5"/>
      <c r="M14" s="5"/>
      <c r="N14" s="5"/>
    </row>
    <row r="15" spans="1:14" x14ac:dyDescent="0.2">
      <c r="A15" s="6"/>
      <c r="B15" s="6"/>
      <c r="C15" s="6" t="s">
        <v>55</v>
      </c>
      <c r="D15" s="9" t="s">
        <v>52</v>
      </c>
      <c r="E15" s="8">
        <f>111760+48110</f>
        <v>159870</v>
      </c>
      <c r="F15" s="8">
        <v>47110</v>
      </c>
    </row>
    <row r="16" spans="1:14" x14ac:dyDescent="0.2">
      <c r="A16" s="6"/>
      <c r="B16" s="6"/>
      <c r="C16" s="6" t="s">
        <v>56</v>
      </c>
      <c r="D16" s="9" t="s">
        <v>14</v>
      </c>
      <c r="E16" s="8">
        <v>160810</v>
      </c>
      <c r="F16" s="8">
        <v>160810</v>
      </c>
    </row>
    <row r="17" spans="1:6" ht="15" x14ac:dyDescent="0.25">
      <c r="A17" s="6"/>
      <c r="B17" s="7">
        <v>3</v>
      </c>
      <c r="C17" s="82" t="s">
        <v>15</v>
      </c>
      <c r="D17" s="82"/>
      <c r="E17" s="16">
        <f>SUM(E18:E22)</f>
        <v>0</v>
      </c>
      <c r="F17" s="16">
        <f>SUM(F18:F22)</f>
        <v>0</v>
      </c>
    </row>
    <row r="18" spans="1:6" x14ac:dyDescent="0.2">
      <c r="A18" s="6"/>
      <c r="B18" s="6"/>
      <c r="C18" s="6" t="s">
        <v>57</v>
      </c>
      <c r="D18" s="9" t="s">
        <v>16</v>
      </c>
      <c r="E18" s="8">
        <v>0</v>
      </c>
      <c r="F18" s="8">
        <v>0</v>
      </c>
    </row>
    <row r="19" spans="1:6" x14ac:dyDescent="0.2">
      <c r="A19" s="6"/>
      <c r="B19" s="6"/>
      <c r="C19" s="6" t="s">
        <v>55</v>
      </c>
      <c r="D19" s="9" t="s">
        <v>17</v>
      </c>
      <c r="E19" s="8">
        <v>0</v>
      </c>
      <c r="F19" s="8">
        <v>0</v>
      </c>
    </row>
    <row r="20" spans="1:6" x14ac:dyDescent="0.2">
      <c r="A20" s="6"/>
      <c r="B20" s="6"/>
      <c r="C20" s="6" t="s">
        <v>56</v>
      </c>
      <c r="D20" s="9" t="s">
        <v>18</v>
      </c>
      <c r="E20" s="8">
        <v>0</v>
      </c>
      <c r="F20" s="8">
        <v>0</v>
      </c>
    </row>
    <row r="21" spans="1:6" x14ac:dyDescent="0.2">
      <c r="A21" s="6"/>
      <c r="B21" s="6"/>
      <c r="C21" s="6" t="s">
        <v>58</v>
      </c>
      <c r="D21" s="9" t="s">
        <v>19</v>
      </c>
      <c r="E21" s="8">
        <v>0</v>
      </c>
      <c r="F21" s="8">
        <v>0</v>
      </c>
    </row>
    <row r="22" spans="1:6" x14ac:dyDescent="0.2">
      <c r="A22" s="6"/>
      <c r="B22" s="6"/>
      <c r="C22" s="6" t="s">
        <v>59</v>
      </c>
      <c r="D22" s="9" t="s">
        <v>20</v>
      </c>
      <c r="E22" s="8">
        <v>0</v>
      </c>
      <c r="F22" s="8">
        <v>0</v>
      </c>
    </row>
    <row r="23" spans="1:6" x14ac:dyDescent="0.2">
      <c r="A23" s="6"/>
      <c r="B23" s="6"/>
      <c r="C23" s="6"/>
      <c r="D23" s="9"/>
      <c r="E23" s="8"/>
      <c r="F23" s="8"/>
    </row>
    <row r="24" spans="1:6" ht="15" x14ac:dyDescent="0.25">
      <c r="A24" s="6"/>
      <c r="B24" s="6">
        <v>4</v>
      </c>
      <c r="C24" s="80" t="s">
        <v>88</v>
      </c>
      <c r="D24" s="81"/>
      <c r="E24" s="16">
        <f>SUM(E25)</f>
        <v>0</v>
      </c>
      <c r="F24" s="16">
        <f>SUM(F25)</f>
        <v>0</v>
      </c>
    </row>
    <row r="25" spans="1:6" x14ac:dyDescent="0.2">
      <c r="A25" s="6"/>
      <c r="B25" s="6"/>
      <c r="C25" s="6" t="s">
        <v>57</v>
      </c>
      <c r="D25" s="9" t="s">
        <v>89</v>
      </c>
      <c r="E25" s="8">
        <v>0</v>
      </c>
      <c r="F25" s="8">
        <v>0</v>
      </c>
    </row>
    <row r="26" spans="1:6" x14ac:dyDescent="0.2">
      <c r="A26" s="6"/>
      <c r="B26" s="6"/>
      <c r="C26" s="6"/>
      <c r="D26" s="9"/>
      <c r="E26" s="8"/>
      <c r="F26" s="8"/>
    </row>
    <row r="27" spans="1:6" ht="15" x14ac:dyDescent="0.25">
      <c r="A27" s="24" t="s">
        <v>21</v>
      </c>
      <c r="B27" s="79" t="s">
        <v>22</v>
      </c>
      <c r="C27" s="79"/>
      <c r="D27" s="79"/>
      <c r="E27" s="26">
        <f>E28+E33</f>
        <v>0</v>
      </c>
      <c r="F27" s="26">
        <f>F28+F33</f>
        <v>0</v>
      </c>
    </row>
    <row r="28" spans="1:6" ht="15" x14ac:dyDescent="0.25">
      <c r="A28" s="6"/>
      <c r="B28" s="7">
        <v>4</v>
      </c>
      <c r="C28" s="82" t="s">
        <v>23</v>
      </c>
      <c r="D28" s="82"/>
      <c r="E28" s="16">
        <f>SUM(E29:E32)</f>
        <v>0</v>
      </c>
      <c r="F28" s="16">
        <f>SUM(F29:F32)</f>
        <v>0</v>
      </c>
    </row>
    <row r="29" spans="1:6" x14ac:dyDescent="0.2">
      <c r="A29" s="6"/>
      <c r="B29" s="6"/>
      <c r="C29" s="6" t="s">
        <v>57</v>
      </c>
      <c r="D29" s="9" t="s">
        <v>24</v>
      </c>
      <c r="E29" s="8">
        <v>0</v>
      </c>
      <c r="F29" s="8">
        <v>0</v>
      </c>
    </row>
    <row r="30" spans="1:6" x14ac:dyDescent="0.2">
      <c r="A30" s="6"/>
      <c r="B30" s="6"/>
      <c r="C30" s="6" t="s">
        <v>55</v>
      </c>
      <c r="D30" s="9" t="s">
        <v>25</v>
      </c>
      <c r="E30" s="8">
        <v>0</v>
      </c>
      <c r="F30" s="8">
        <v>0</v>
      </c>
    </row>
    <row r="31" spans="1:6" x14ac:dyDescent="0.2">
      <c r="A31" s="6"/>
      <c r="B31" s="6"/>
      <c r="C31" s="6" t="s">
        <v>56</v>
      </c>
      <c r="D31" s="9" t="s">
        <v>96</v>
      </c>
      <c r="E31" s="8">
        <v>0</v>
      </c>
      <c r="F31" s="8">
        <v>0</v>
      </c>
    </row>
    <row r="32" spans="1:6" x14ac:dyDescent="0.2">
      <c r="A32" s="6"/>
      <c r="B32" s="6"/>
      <c r="C32" s="6" t="s">
        <v>58</v>
      </c>
      <c r="D32" s="9" t="s">
        <v>95</v>
      </c>
      <c r="E32" s="8">
        <v>0</v>
      </c>
      <c r="F32" s="8">
        <v>0</v>
      </c>
    </row>
    <row r="33" spans="1:6" ht="15" x14ac:dyDescent="0.25">
      <c r="A33" s="6"/>
      <c r="B33" s="7">
        <v>5</v>
      </c>
      <c r="C33" s="82" t="s">
        <v>26</v>
      </c>
      <c r="D33" s="82"/>
      <c r="E33" s="16">
        <v>0</v>
      </c>
      <c r="F33" s="16">
        <v>0</v>
      </c>
    </row>
    <row r="34" spans="1:6" ht="15" x14ac:dyDescent="0.25">
      <c r="A34" s="25"/>
      <c r="B34" s="83" t="s">
        <v>124</v>
      </c>
      <c r="C34" s="84"/>
      <c r="D34" s="85"/>
      <c r="E34" s="26">
        <f>E27+E9</f>
        <v>10961717</v>
      </c>
      <c r="F34" s="26">
        <f>F27+F9</f>
        <v>13547364</v>
      </c>
    </row>
  </sheetData>
  <mergeCells count="14">
    <mergeCell ref="C17:D17"/>
    <mergeCell ref="E7:E8"/>
    <mergeCell ref="F7:F8"/>
    <mergeCell ref="C13:D13"/>
    <mergeCell ref="E2:F2"/>
    <mergeCell ref="A7:A8"/>
    <mergeCell ref="B7:D8"/>
    <mergeCell ref="B9:D9"/>
    <mergeCell ref="C10:D10"/>
    <mergeCell ref="B27:D27"/>
    <mergeCell ref="C24:D24"/>
    <mergeCell ref="C28:D28"/>
    <mergeCell ref="C33:D33"/>
    <mergeCell ref="B34:D34"/>
  </mergeCells>
  <phoneticPr fontId="3" type="noConversion"/>
  <pageMargins left="0.75" right="0.75" top="1" bottom="1" header="0.5" footer="0.5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H42"/>
  <sheetViews>
    <sheetView view="pageBreakPreview" topLeftCell="A22" zoomScaleNormal="100" zoomScaleSheetLayoutView="100" workbookViewId="0">
      <selection activeCell="F23" sqref="F23"/>
    </sheetView>
  </sheetViews>
  <sheetFormatPr defaultRowHeight="14.25" x14ac:dyDescent="0.2"/>
  <cols>
    <col min="1" max="1" width="4.85546875" style="4" customWidth="1"/>
    <col min="2" max="2" width="6" style="4" customWidth="1"/>
    <col min="3" max="3" width="9.140625" style="4"/>
    <col min="4" max="4" width="36.42578125" style="4" customWidth="1"/>
    <col min="5" max="5" width="13.140625" style="4" customWidth="1"/>
    <col min="6" max="6" width="16" style="5" customWidth="1"/>
    <col min="7" max="7" width="9.140625" style="4"/>
    <col min="8" max="8" width="9.28515625" style="4" bestFit="1" customWidth="1"/>
    <col min="9" max="16384" width="9.140625" style="4"/>
  </cols>
  <sheetData>
    <row r="2" spans="1:6" ht="15" x14ac:dyDescent="0.25">
      <c r="A2" s="1" t="str">
        <f>AKTIV!A2</f>
        <v>"AB.RF" SHPK</v>
      </c>
    </row>
    <row r="3" spans="1:6" ht="15" x14ac:dyDescent="0.25">
      <c r="A3" s="2" t="str">
        <f>AKTIV!A3</f>
        <v>L92124031P</v>
      </c>
    </row>
    <row r="4" spans="1:6" ht="8.25" customHeight="1" x14ac:dyDescent="0.25">
      <c r="A4" s="2"/>
    </row>
    <row r="5" spans="1:6" ht="15" x14ac:dyDescent="0.25">
      <c r="A5" s="93" t="s">
        <v>134</v>
      </c>
      <c r="B5" s="93"/>
      <c r="C5" s="93"/>
      <c r="D5" s="93"/>
      <c r="E5" s="93"/>
      <c r="F5" s="93"/>
    </row>
    <row r="6" spans="1:6" ht="7.5" customHeight="1" x14ac:dyDescent="0.2"/>
    <row r="7" spans="1:6" ht="12.75" customHeight="1" x14ac:dyDescent="0.2">
      <c r="A7" s="87" t="s">
        <v>6</v>
      </c>
      <c r="B7" s="87" t="s">
        <v>126</v>
      </c>
      <c r="C7" s="87"/>
      <c r="D7" s="87"/>
      <c r="E7" s="91" t="s">
        <v>133</v>
      </c>
      <c r="F7" s="89" t="s">
        <v>127</v>
      </c>
    </row>
    <row r="8" spans="1:6" ht="18" customHeight="1" x14ac:dyDescent="0.2">
      <c r="A8" s="87"/>
      <c r="B8" s="87"/>
      <c r="C8" s="87"/>
      <c r="D8" s="87"/>
      <c r="E8" s="92"/>
      <c r="F8" s="90"/>
    </row>
    <row r="9" spans="1:6" ht="15" x14ac:dyDescent="0.25">
      <c r="A9" s="27" t="s">
        <v>8</v>
      </c>
      <c r="B9" s="79" t="s">
        <v>27</v>
      </c>
      <c r="C9" s="79"/>
      <c r="D9" s="79"/>
      <c r="E9" s="26">
        <f>E10+E13</f>
        <v>18972</v>
      </c>
      <c r="F9" s="26">
        <f>F10+F13</f>
        <v>174382</v>
      </c>
    </row>
    <row r="10" spans="1:6" ht="15" x14ac:dyDescent="0.25">
      <c r="A10" s="6"/>
      <c r="B10" s="6">
        <v>1</v>
      </c>
      <c r="C10" s="82" t="s">
        <v>28</v>
      </c>
      <c r="D10" s="82"/>
      <c r="E10" s="16">
        <f>SUM(E11:E12)</f>
        <v>0</v>
      </c>
      <c r="F10" s="16">
        <f>SUM(F11:F12)</f>
        <v>0</v>
      </c>
    </row>
    <row r="11" spans="1:6" x14ac:dyDescent="0.2">
      <c r="A11" s="6"/>
      <c r="B11" s="6"/>
      <c r="C11" s="6" t="s">
        <v>57</v>
      </c>
      <c r="D11" s="9" t="s">
        <v>29</v>
      </c>
      <c r="E11" s="8">
        <v>0</v>
      </c>
      <c r="F11" s="8">
        <v>0</v>
      </c>
    </row>
    <row r="12" spans="1:6" x14ac:dyDescent="0.2">
      <c r="A12" s="6"/>
      <c r="B12" s="6"/>
      <c r="C12" s="6" t="s">
        <v>55</v>
      </c>
      <c r="D12" s="9" t="s">
        <v>30</v>
      </c>
      <c r="E12" s="8">
        <v>0</v>
      </c>
      <c r="F12" s="8">
        <v>0</v>
      </c>
    </row>
    <row r="13" spans="1:6" ht="15" x14ac:dyDescent="0.25">
      <c r="A13" s="6"/>
      <c r="B13" s="6">
        <v>2</v>
      </c>
      <c r="C13" s="82" t="s">
        <v>31</v>
      </c>
      <c r="D13" s="82"/>
      <c r="E13" s="16">
        <f>SUM(E14:E24)</f>
        <v>18972</v>
      </c>
      <c r="F13" s="16">
        <f>SUM(F14:F24)</f>
        <v>174382</v>
      </c>
    </row>
    <row r="14" spans="1:6" x14ac:dyDescent="0.2">
      <c r="A14" s="6"/>
      <c r="B14" s="6"/>
      <c r="C14" s="6" t="s">
        <v>57</v>
      </c>
      <c r="D14" s="9" t="s">
        <v>32</v>
      </c>
      <c r="E14" s="8">
        <v>0</v>
      </c>
      <c r="F14" s="8">
        <v>0</v>
      </c>
    </row>
    <row r="15" spans="1:6" x14ac:dyDescent="0.2">
      <c r="A15" s="6"/>
      <c r="B15" s="6"/>
      <c r="C15" s="6" t="s">
        <v>55</v>
      </c>
      <c r="D15" s="9" t="s">
        <v>33</v>
      </c>
      <c r="E15" s="8">
        <v>0</v>
      </c>
      <c r="F15" s="8">
        <v>149272</v>
      </c>
    </row>
    <row r="16" spans="1:6" x14ac:dyDescent="0.2">
      <c r="A16" s="6"/>
      <c r="B16" s="6"/>
      <c r="C16" s="6" t="s">
        <v>56</v>
      </c>
      <c r="D16" s="9" t="s">
        <v>34</v>
      </c>
      <c r="E16" s="8">
        <v>18972</v>
      </c>
      <c r="F16" s="8">
        <v>25110</v>
      </c>
    </row>
    <row r="17" spans="1:8" x14ac:dyDescent="0.2">
      <c r="A17" s="6"/>
      <c r="B17" s="6"/>
      <c r="C17" s="6" t="s">
        <v>58</v>
      </c>
      <c r="D17" s="9" t="s">
        <v>35</v>
      </c>
      <c r="E17" s="8">
        <v>0</v>
      </c>
      <c r="F17" s="8">
        <v>0</v>
      </c>
    </row>
    <row r="18" spans="1:8" x14ac:dyDescent="0.2">
      <c r="A18" s="6"/>
      <c r="B18" s="6"/>
      <c r="C18" s="6" t="s">
        <v>59</v>
      </c>
      <c r="D18" s="9" t="s">
        <v>36</v>
      </c>
      <c r="E18" s="8">
        <v>0</v>
      </c>
      <c r="F18" s="8">
        <v>0</v>
      </c>
    </row>
    <row r="19" spans="1:8" x14ac:dyDescent="0.2">
      <c r="A19" s="6"/>
      <c r="B19" s="6"/>
      <c r="C19" s="6" t="s">
        <v>60</v>
      </c>
      <c r="D19" s="9" t="s">
        <v>37</v>
      </c>
      <c r="E19" s="8">
        <v>0</v>
      </c>
      <c r="F19" s="8">
        <v>0</v>
      </c>
    </row>
    <row r="20" spans="1:8" x14ac:dyDescent="0.2">
      <c r="A20" s="6"/>
      <c r="B20" s="6"/>
      <c r="C20" s="6" t="s">
        <v>61</v>
      </c>
      <c r="D20" s="9" t="s">
        <v>47</v>
      </c>
      <c r="E20" s="8">
        <v>0</v>
      </c>
      <c r="F20" s="8">
        <v>0</v>
      </c>
    </row>
    <row r="21" spans="1:8" x14ac:dyDescent="0.2">
      <c r="A21" s="6"/>
      <c r="B21" s="6"/>
      <c r="C21" s="6" t="s">
        <v>62</v>
      </c>
      <c r="D21" s="9" t="s">
        <v>48</v>
      </c>
      <c r="E21" s="8">
        <v>0</v>
      </c>
      <c r="F21" s="8">
        <v>0</v>
      </c>
    </row>
    <row r="22" spans="1:8" x14ac:dyDescent="0.2">
      <c r="A22" s="6"/>
      <c r="B22" s="6"/>
      <c r="C22" s="6" t="s">
        <v>63</v>
      </c>
      <c r="D22" s="9" t="s">
        <v>90</v>
      </c>
      <c r="E22" s="8">
        <v>0</v>
      </c>
      <c r="F22" s="8">
        <v>0</v>
      </c>
    </row>
    <row r="23" spans="1:8" x14ac:dyDescent="0.2">
      <c r="A23" s="6"/>
      <c r="B23" s="6"/>
      <c r="C23" s="6" t="s">
        <v>64</v>
      </c>
      <c r="D23" s="9" t="s">
        <v>49</v>
      </c>
      <c r="E23" s="8">
        <v>0</v>
      </c>
      <c r="F23" s="8">
        <v>0</v>
      </c>
    </row>
    <row r="24" spans="1:8" x14ac:dyDescent="0.2">
      <c r="A24" s="6"/>
      <c r="B24" s="6"/>
      <c r="C24" s="6" t="s">
        <v>91</v>
      </c>
      <c r="D24" s="9" t="s">
        <v>50</v>
      </c>
      <c r="E24" s="8">
        <v>0</v>
      </c>
      <c r="F24" s="8">
        <v>0</v>
      </c>
    </row>
    <row r="25" spans="1:8" x14ac:dyDescent="0.2">
      <c r="A25" s="6"/>
      <c r="B25" s="6"/>
      <c r="C25" s="6"/>
      <c r="D25" s="9"/>
      <c r="E25" s="8"/>
      <c r="F25" s="8"/>
    </row>
    <row r="26" spans="1:8" ht="15" x14ac:dyDescent="0.25">
      <c r="A26" s="27" t="s">
        <v>21</v>
      </c>
      <c r="B26" s="79" t="s">
        <v>38</v>
      </c>
      <c r="C26" s="79"/>
      <c r="D26" s="79"/>
      <c r="E26" s="26">
        <f>E27+E29</f>
        <v>0</v>
      </c>
      <c r="F26" s="26">
        <f>F27+F29</f>
        <v>0</v>
      </c>
    </row>
    <row r="27" spans="1:8" ht="15" x14ac:dyDescent="0.25">
      <c r="A27" s="6"/>
      <c r="B27" s="6">
        <v>1</v>
      </c>
      <c r="C27" s="82" t="s">
        <v>39</v>
      </c>
      <c r="D27" s="82"/>
      <c r="E27" s="16">
        <f>SUM(E28)</f>
        <v>0</v>
      </c>
      <c r="F27" s="16">
        <f>SUM(F28)</f>
        <v>0</v>
      </c>
    </row>
    <row r="28" spans="1:8" x14ac:dyDescent="0.2">
      <c r="A28" s="6"/>
      <c r="B28" s="6"/>
      <c r="C28" s="6" t="s">
        <v>57</v>
      </c>
      <c r="D28" s="9" t="s">
        <v>54</v>
      </c>
      <c r="E28" s="8">
        <v>0</v>
      </c>
      <c r="F28" s="8">
        <v>0</v>
      </c>
    </row>
    <row r="29" spans="1:8" ht="15" x14ac:dyDescent="0.25">
      <c r="A29" s="6"/>
      <c r="B29" s="6">
        <v>2</v>
      </c>
      <c r="C29" s="82" t="s">
        <v>40</v>
      </c>
      <c r="D29" s="82"/>
      <c r="E29" s="16">
        <f>SUM(E30)</f>
        <v>0</v>
      </c>
      <c r="F29" s="16">
        <f>SUM(F30)</f>
        <v>0</v>
      </c>
    </row>
    <row r="30" spans="1:8" x14ac:dyDescent="0.2">
      <c r="A30" s="6"/>
      <c r="B30" s="6"/>
      <c r="C30" s="6" t="s">
        <v>55</v>
      </c>
      <c r="D30" s="9" t="s">
        <v>65</v>
      </c>
      <c r="E30" s="8">
        <v>0</v>
      </c>
      <c r="F30" s="8">
        <v>0</v>
      </c>
    </row>
    <row r="31" spans="1:8" x14ac:dyDescent="0.2">
      <c r="A31" s="6"/>
      <c r="B31" s="6"/>
      <c r="C31" s="6"/>
      <c r="D31" s="9"/>
      <c r="E31" s="8"/>
      <c r="F31" s="8"/>
    </row>
    <row r="32" spans="1:8" ht="15" x14ac:dyDescent="0.25">
      <c r="A32" s="27" t="s">
        <v>41</v>
      </c>
      <c r="B32" s="79" t="s">
        <v>42</v>
      </c>
      <c r="C32" s="79"/>
      <c r="D32" s="79"/>
      <c r="E32" s="26">
        <f>SUM(E33:E36)</f>
        <v>10942745.23</v>
      </c>
      <c r="F32" s="26">
        <f>SUM(F33:F36)</f>
        <v>13372982.23</v>
      </c>
      <c r="H32" s="10"/>
    </row>
    <row r="33" spans="1:6" x14ac:dyDescent="0.2">
      <c r="A33" s="6"/>
      <c r="B33" s="6">
        <v>1</v>
      </c>
      <c r="C33" s="94" t="s">
        <v>115</v>
      </c>
      <c r="D33" s="94"/>
      <c r="E33" s="8">
        <v>16487526</v>
      </c>
      <c r="F33" s="8">
        <v>16487526</v>
      </c>
    </row>
    <row r="34" spans="1:6" x14ac:dyDescent="0.2">
      <c r="A34" s="6"/>
      <c r="B34" s="6">
        <v>2</v>
      </c>
      <c r="C34" s="94" t="s">
        <v>53</v>
      </c>
      <c r="D34" s="94"/>
      <c r="E34" s="8">
        <v>0</v>
      </c>
      <c r="F34" s="8">
        <v>0</v>
      </c>
    </row>
    <row r="35" spans="1:6" x14ac:dyDescent="0.2">
      <c r="A35" s="6"/>
      <c r="B35" s="6">
        <v>3</v>
      </c>
      <c r="C35" s="11" t="s">
        <v>97</v>
      </c>
      <c r="D35" s="11"/>
      <c r="E35" s="56">
        <f>F36</f>
        <v>-3114543.7699999996</v>
      </c>
      <c r="F35" s="56">
        <v>0</v>
      </c>
    </row>
    <row r="36" spans="1:6" x14ac:dyDescent="0.2">
      <c r="A36" s="6"/>
      <c r="B36" s="6">
        <v>4</v>
      </c>
      <c r="C36" s="94" t="s">
        <v>43</v>
      </c>
      <c r="D36" s="94"/>
      <c r="E36" s="8">
        <f>'PASH (Nat.)'!C44</f>
        <v>-2430237</v>
      </c>
      <c r="F36" s="8">
        <f>'PASH (Nat.)'!D44</f>
        <v>-3114543.7699999996</v>
      </c>
    </row>
    <row r="37" spans="1:6" ht="15" x14ac:dyDescent="0.25">
      <c r="A37" s="27"/>
      <c r="B37" s="83" t="s">
        <v>125</v>
      </c>
      <c r="C37" s="84"/>
      <c r="D37" s="85"/>
      <c r="E37" s="26">
        <f>E32+E26+E9</f>
        <v>10961717.23</v>
      </c>
      <c r="F37" s="26">
        <f>F32+F26+F9</f>
        <v>13547364.23</v>
      </c>
    </row>
    <row r="42" spans="1:6" x14ac:dyDescent="0.2">
      <c r="E42" s="10"/>
    </row>
  </sheetData>
  <mergeCells count="16">
    <mergeCell ref="C36:D36"/>
    <mergeCell ref="B37:D37"/>
    <mergeCell ref="C27:D27"/>
    <mergeCell ref="C29:D29"/>
    <mergeCell ref="B32:D32"/>
    <mergeCell ref="C33:D33"/>
    <mergeCell ref="A5:F5"/>
    <mergeCell ref="C34:D34"/>
    <mergeCell ref="A7:A8"/>
    <mergeCell ref="B7:D8"/>
    <mergeCell ref="B9:D9"/>
    <mergeCell ref="C10:D10"/>
    <mergeCell ref="C13:D13"/>
    <mergeCell ref="B26:D26"/>
    <mergeCell ref="E7:E8"/>
    <mergeCell ref="F7:F8"/>
  </mergeCells>
  <phoneticPr fontId="3" type="noConversion"/>
  <pageMargins left="0.75" right="0.75" top="1" bottom="1" header="0.5" footer="0.5"/>
  <pageSetup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E49"/>
  <sheetViews>
    <sheetView tabSelected="1" view="pageBreakPreview" topLeftCell="A28" zoomScaleNormal="100" zoomScaleSheetLayoutView="100" workbookViewId="0">
      <selection activeCell="H40" sqref="H40"/>
    </sheetView>
  </sheetViews>
  <sheetFormatPr defaultRowHeight="14.25" x14ac:dyDescent="0.2"/>
  <cols>
    <col min="1" max="1" width="5.5703125" style="4" customWidth="1"/>
    <col min="2" max="2" width="56.28515625" style="4" customWidth="1"/>
    <col min="3" max="3" width="15.7109375" style="4" customWidth="1"/>
    <col min="4" max="4" width="16.85546875" style="52" customWidth="1"/>
    <col min="5" max="5" width="4.5703125" style="4" customWidth="1"/>
    <col min="6" max="16384" width="9.140625" style="4"/>
  </cols>
  <sheetData>
    <row r="2" spans="1:5" ht="15" x14ac:dyDescent="0.25">
      <c r="A2" s="1" t="str">
        <f>PASIV!A2</f>
        <v>"AB.RF" SHPK</v>
      </c>
      <c r="E2" s="5"/>
    </row>
    <row r="3" spans="1:5" ht="15" x14ac:dyDescent="0.25">
      <c r="A3" s="2" t="str">
        <f>PASIV!A3</f>
        <v>L92124031P</v>
      </c>
      <c r="E3" s="5"/>
    </row>
    <row r="4" spans="1:5" ht="9.75" customHeight="1" x14ac:dyDescent="0.25">
      <c r="A4" s="2"/>
      <c r="E4" s="5"/>
    </row>
    <row r="5" spans="1:5" ht="14.25" customHeight="1" x14ac:dyDescent="0.25">
      <c r="A5" s="93" t="s">
        <v>134</v>
      </c>
      <c r="B5" s="93"/>
      <c r="C5" s="93"/>
      <c r="D5" s="93"/>
      <c r="E5" s="93"/>
    </row>
    <row r="6" spans="1:5" ht="12" customHeight="1" x14ac:dyDescent="0.2">
      <c r="A6" s="12"/>
      <c r="B6" s="12"/>
      <c r="C6" s="12"/>
    </row>
    <row r="7" spans="1:5" ht="15" x14ac:dyDescent="0.25">
      <c r="A7" s="95" t="s">
        <v>135</v>
      </c>
      <c r="B7" s="95"/>
      <c r="C7" s="95"/>
      <c r="D7" s="95"/>
    </row>
    <row r="8" spans="1:5" x14ac:dyDescent="0.2">
      <c r="A8" s="97" t="s">
        <v>66</v>
      </c>
      <c r="B8" s="97"/>
      <c r="C8" s="97"/>
      <c r="D8" s="97"/>
    </row>
    <row r="9" spans="1:5" s="23" customFormat="1" ht="15" x14ac:dyDescent="0.2">
      <c r="A9" s="53" t="s">
        <v>67</v>
      </c>
      <c r="B9" s="53" t="s">
        <v>68</v>
      </c>
      <c r="C9" s="54" t="s">
        <v>133</v>
      </c>
      <c r="D9" s="55" t="s">
        <v>127</v>
      </c>
    </row>
    <row r="10" spans="1:5" ht="15" x14ac:dyDescent="0.2">
      <c r="A10" s="18" t="s">
        <v>8</v>
      </c>
      <c r="B10" s="19" t="s">
        <v>69</v>
      </c>
      <c r="C10" s="58">
        <f>SUM(C11:C13)</f>
        <v>5841315</v>
      </c>
      <c r="D10" s="58">
        <f>SUM(D11:D13)</f>
        <v>13176381</v>
      </c>
    </row>
    <row r="11" spans="1:5" ht="15" x14ac:dyDescent="0.2">
      <c r="A11" s="17"/>
      <c r="B11" s="28" t="s">
        <v>70</v>
      </c>
      <c r="C11" s="59">
        <v>5841315</v>
      </c>
      <c r="D11" s="59">
        <v>13176381</v>
      </c>
    </row>
    <row r="12" spans="1:5" ht="15" x14ac:dyDescent="0.2">
      <c r="A12" s="17"/>
      <c r="B12" s="28" t="s">
        <v>71</v>
      </c>
      <c r="C12" s="60">
        <v>0</v>
      </c>
      <c r="D12" s="60">
        <v>0</v>
      </c>
    </row>
    <row r="13" spans="1:5" ht="15" x14ac:dyDescent="0.2">
      <c r="A13" s="17"/>
      <c r="B13" s="28" t="s">
        <v>72</v>
      </c>
      <c r="C13" s="57">
        <v>0</v>
      </c>
      <c r="D13" s="57">
        <v>0</v>
      </c>
    </row>
    <row r="14" spans="1:5" ht="15" x14ac:dyDescent="0.2">
      <c r="A14" s="18" t="s">
        <v>21</v>
      </c>
      <c r="B14" s="19" t="s">
        <v>73</v>
      </c>
      <c r="C14" s="58">
        <f>C15+C19+C23+C24+C38</f>
        <v>8271552</v>
      </c>
      <c r="D14" s="58">
        <f>D15+D19+D23+D24+D38</f>
        <v>16290924.77</v>
      </c>
    </row>
    <row r="15" spans="1:5" ht="15" x14ac:dyDescent="0.2">
      <c r="A15" s="17">
        <v>1</v>
      </c>
      <c r="B15" s="20" t="s">
        <v>74</v>
      </c>
      <c r="C15" s="61">
        <f>SUM(C16:C18)</f>
        <v>0</v>
      </c>
      <c r="D15" s="61">
        <f>SUM(D16:D18)</f>
        <v>0</v>
      </c>
    </row>
    <row r="16" spans="1:5" ht="15" x14ac:dyDescent="0.2">
      <c r="A16" s="17"/>
      <c r="B16" s="29" t="s">
        <v>103</v>
      </c>
      <c r="C16" s="60">
        <v>0</v>
      </c>
      <c r="D16" s="60">
        <v>0</v>
      </c>
    </row>
    <row r="17" spans="1:4" ht="15" x14ac:dyDescent="0.2">
      <c r="A17" s="17"/>
      <c r="B17" s="29" t="s">
        <v>104</v>
      </c>
      <c r="C17" s="59">
        <v>0</v>
      </c>
      <c r="D17" s="59">
        <v>0</v>
      </c>
    </row>
    <row r="18" spans="1:4" ht="15" x14ac:dyDescent="0.2">
      <c r="A18" s="21"/>
      <c r="B18" s="29" t="s">
        <v>105</v>
      </c>
      <c r="C18" s="59">
        <v>0</v>
      </c>
      <c r="D18" s="59">
        <v>0</v>
      </c>
    </row>
    <row r="19" spans="1:4" ht="15" x14ac:dyDescent="0.2">
      <c r="A19" s="21">
        <v>2</v>
      </c>
      <c r="B19" s="20" t="s">
        <v>75</v>
      </c>
      <c r="C19" s="62">
        <f>SUM(C20:C22)</f>
        <v>450462</v>
      </c>
      <c r="D19" s="62">
        <f>SUM(D20:D22)</f>
        <v>420120</v>
      </c>
    </row>
    <row r="20" spans="1:4" ht="15" x14ac:dyDescent="0.2">
      <c r="A20" s="21"/>
      <c r="B20" s="29" t="s">
        <v>106</v>
      </c>
      <c r="C20" s="59">
        <v>386000</v>
      </c>
      <c r="D20" s="59">
        <v>360000</v>
      </c>
    </row>
    <row r="21" spans="1:4" ht="15" x14ac:dyDescent="0.2">
      <c r="A21" s="21"/>
      <c r="B21" s="28" t="s">
        <v>87</v>
      </c>
      <c r="C21" s="59">
        <v>64462</v>
      </c>
      <c r="D21" s="59">
        <v>60120</v>
      </c>
    </row>
    <row r="22" spans="1:4" ht="15" x14ac:dyDescent="0.2">
      <c r="A22" s="21"/>
      <c r="B22" s="28" t="s">
        <v>76</v>
      </c>
      <c r="C22" s="59">
        <v>0</v>
      </c>
      <c r="D22" s="59">
        <v>0</v>
      </c>
    </row>
    <row r="23" spans="1:4" ht="15" x14ac:dyDescent="0.2">
      <c r="A23" s="21">
        <v>3</v>
      </c>
      <c r="B23" s="20" t="s">
        <v>77</v>
      </c>
      <c r="C23" s="62">
        <v>0</v>
      </c>
      <c r="D23" s="62">
        <v>0</v>
      </c>
    </row>
    <row r="24" spans="1:4" ht="15" x14ac:dyDescent="0.2">
      <c r="A24" s="21">
        <v>4</v>
      </c>
      <c r="B24" s="20" t="s">
        <v>65</v>
      </c>
      <c r="C24" s="62">
        <f>SUM(C25:C37)</f>
        <v>7320298</v>
      </c>
      <c r="D24" s="62">
        <f>SUM(D25:D37)</f>
        <v>15501798.77</v>
      </c>
    </row>
    <row r="25" spans="1:4" ht="15" x14ac:dyDescent="0.2">
      <c r="A25" s="21"/>
      <c r="B25" s="30" t="s">
        <v>78</v>
      </c>
      <c r="C25" s="59">
        <v>0</v>
      </c>
      <c r="D25" s="59">
        <v>37369.769999999997</v>
      </c>
    </row>
    <row r="26" spans="1:4" ht="15" x14ac:dyDescent="0.2">
      <c r="A26" s="21"/>
      <c r="B26" s="30" t="s">
        <v>107</v>
      </c>
      <c r="C26" s="59"/>
      <c r="D26" s="59"/>
    </row>
    <row r="27" spans="1:4" ht="15" x14ac:dyDescent="0.2">
      <c r="A27" s="21"/>
      <c r="B27" s="31" t="s">
        <v>79</v>
      </c>
      <c r="C27" s="59">
        <v>141788</v>
      </c>
      <c r="D27" s="59">
        <v>142799</v>
      </c>
    </row>
    <row r="28" spans="1:4" ht="15" x14ac:dyDescent="0.2">
      <c r="A28" s="21"/>
      <c r="B28" s="31" t="s">
        <v>117</v>
      </c>
      <c r="C28" s="59">
        <v>3230087</v>
      </c>
      <c r="D28" s="59">
        <v>10571824</v>
      </c>
    </row>
    <row r="29" spans="1:4" ht="15" x14ac:dyDescent="0.2">
      <c r="A29" s="21"/>
      <c r="B29" s="31" t="s">
        <v>92</v>
      </c>
      <c r="C29" s="59">
        <v>177002</v>
      </c>
      <c r="D29" s="59">
        <v>26058</v>
      </c>
    </row>
    <row r="30" spans="1:4" ht="15" customHeight="1" x14ac:dyDescent="0.2">
      <c r="A30" s="21"/>
      <c r="B30" s="31" t="s">
        <v>80</v>
      </c>
      <c r="C30" s="59">
        <v>14100</v>
      </c>
      <c r="D30" s="59">
        <v>2720147</v>
      </c>
    </row>
    <row r="31" spans="1:4" ht="14.25" customHeight="1" x14ac:dyDescent="0.2">
      <c r="A31" s="21"/>
      <c r="B31" s="31" t="s">
        <v>94</v>
      </c>
      <c r="C31" s="59">
        <v>1207600</v>
      </c>
      <c r="D31" s="59">
        <v>197794</v>
      </c>
    </row>
    <row r="32" spans="1:4" ht="15" x14ac:dyDescent="0.2">
      <c r="A32" s="21"/>
      <c r="B32" s="31" t="s">
        <v>81</v>
      </c>
      <c r="C32" s="59">
        <v>0</v>
      </c>
      <c r="D32" s="59">
        <v>0</v>
      </c>
    </row>
    <row r="33" spans="1:4" ht="15" x14ac:dyDescent="0.2">
      <c r="A33" s="21"/>
      <c r="B33" s="31" t="s">
        <v>109</v>
      </c>
      <c r="C33" s="59">
        <v>0</v>
      </c>
      <c r="D33" s="59">
        <v>0</v>
      </c>
    </row>
    <row r="34" spans="1:4" ht="15" x14ac:dyDescent="0.2">
      <c r="A34" s="21"/>
      <c r="B34" s="31" t="s">
        <v>110</v>
      </c>
      <c r="C34" s="59">
        <v>0</v>
      </c>
      <c r="D34" s="59">
        <v>0</v>
      </c>
    </row>
    <row r="35" spans="1:4" ht="15" x14ac:dyDescent="0.2">
      <c r="A35" s="21"/>
      <c r="B35" s="31" t="s">
        <v>111</v>
      </c>
      <c r="C35" s="59">
        <v>0</v>
      </c>
      <c r="D35" s="59">
        <v>0</v>
      </c>
    </row>
    <row r="36" spans="1:4" ht="15" x14ac:dyDescent="0.2">
      <c r="A36" s="21"/>
      <c r="B36" s="31" t="s">
        <v>108</v>
      </c>
      <c r="C36" s="59">
        <v>0</v>
      </c>
      <c r="D36" s="59">
        <v>0</v>
      </c>
    </row>
    <row r="37" spans="1:4" ht="15.75" customHeight="1" x14ac:dyDescent="0.2">
      <c r="A37" s="21"/>
      <c r="B37" s="31" t="s">
        <v>93</v>
      </c>
      <c r="C37" s="59">
        <v>2549721</v>
      </c>
      <c r="D37" s="59">
        <v>1805807</v>
      </c>
    </row>
    <row r="38" spans="1:4" ht="15" x14ac:dyDescent="0.2">
      <c r="A38" s="21">
        <v>5</v>
      </c>
      <c r="B38" s="20" t="s">
        <v>82</v>
      </c>
      <c r="C38" s="61">
        <f>SUM(C39:C41)</f>
        <v>500792</v>
      </c>
      <c r="D38" s="61">
        <f>SUM(D39:D41)</f>
        <v>369006</v>
      </c>
    </row>
    <row r="39" spans="1:4" ht="15" x14ac:dyDescent="0.2">
      <c r="A39" s="21"/>
      <c r="B39" s="31" t="s">
        <v>83</v>
      </c>
      <c r="C39" s="60">
        <v>138582</v>
      </c>
      <c r="D39" s="60">
        <v>84948</v>
      </c>
    </row>
    <row r="40" spans="1:4" ht="15" x14ac:dyDescent="0.2">
      <c r="A40" s="21"/>
      <c r="B40" s="31" t="s">
        <v>112</v>
      </c>
      <c r="C40" s="60">
        <v>362210</v>
      </c>
      <c r="D40" s="60">
        <v>284058</v>
      </c>
    </row>
    <row r="41" spans="1:4" ht="15" x14ac:dyDescent="0.2">
      <c r="A41" s="21"/>
      <c r="B41" s="31" t="s">
        <v>113</v>
      </c>
      <c r="C41" s="60">
        <v>0</v>
      </c>
      <c r="D41" s="60">
        <v>0</v>
      </c>
    </row>
    <row r="42" spans="1:4" ht="15" x14ac:dyDescent="0.2">
      <c r="A42" s="22" t="s">
        <v>84</v>
      </c>
      <c r="B42" s="19" t="s">
        <v>98</v>
      </c>
      <c r="C42" s="58">
        <f>C10-C14</f>
        <v>-2430237</v>
      </c>
      <c r="D42" s="58">
        <f>D10-D14</f>
        <v>-3114543.7699999996</v>
      </c>
    </row>
    <row r="43" spans="1:4" ht="15" x14ac:dyDescent="0.2">
      <c r="A43" s="21">
        <v>6</v>
      </c>
      <c r="B43" s="20" t="s">
        <v>85</v>
      </c>
      <c r="C43" s="60">
        <v>0</v>
      </c>
      <c r="D43" s="60">
        <v>0</v>
      </c>
    </row>
    <row r="44" spans="1:4" ht="15" x14ac:dyDescent="0.2">
      <c r="A44" s="22" t="s">
        <v>86</v>
      </c>
      <c r="B44" s="19" t="s">
        <v>116</v>
      </c>
      <c r="C44" s="58">
        <f>C42-C43</f>
        <v>-2430237</v>
      </c>
      <c r="D44" s="58">
        <f>D42-D43</f>
        <v>-3114543.7699999996</v>
      </c>
    </row>
    <row r="45" spans="1:4" ht="15" x14ac:dyDescent="0.25">
      <c r="C45" s="3"/>
    </row>
    <row r="46" spans="1:4" ht="15" x14ac:dyDescent="0.25">
      <c r="C46" s="96"/>
      <c r="D46" s="96"/>
    </row>
    <row r="47" spans="1:4" ht="15" x14ac:dyDescent="0.25">
      <c r="C47" s="96"/>
      <c r="D47" s="96"/>
    </row>
    <row r="48" spans="1:4" ht="15" x14ac:dyDescent="0.25">
      <c r="C48" s="3"/>
    </row>
    <row r="49" spans="3:3" ht="15" x14ac:dyDescent="0.25">
      <c r="C49" s="3"/>
    </row>
  </sheetData>
  <mergeCells count="5">
    <mergeCell ref="A7:D7"/>
    <mergeCell ref="C46:D46"/>
    <mergeCell ref="C47:D47"/>
    <mergeCell ref="A5:E5"/>
    <mergeCell ref="A8:D8"/>
  </mergeCells>
  <pageMargins left="0.7" right="0.7" top="0.75" bottom="0.75" header="0.3" footer="0.3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KOPERTINA</vt:lpstr>
      <vt:lpstr>AKTIV</vt:lpstr>
      <vt:lpstr>PASIV</vt:lpstr>
      <vt:lpstr>PASH (Nat.)</vt:lpstr>
      <vt:lpstr>KOPERTINA!Print_Area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Laura De Bello</cp:lastModifiedBy>
  <cp:lastPrinted>2020-02-22T22:42:16Z</cp:lastPrinted>
  <dcterms:created xsi:type="dcterms:W3CDTF">2010-03-29T14:34:37Z</dcterms:created>
  <dcterms:modified xsi:type="dcterms:W3CDTF">2023-07-29T15:18:18Z</dcterms:modified>
</cp:coreProperties>
</file>