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23" activeTab="4"/>
  </bookViews>
  <sheets>
    <sheet name="Shen.Spjeg.faqa 1" sheetId="22" r:id="rId1"/>
    <sheet name="Shen.Spjeg.ne vazhdim" sheetId="23" r:id="rId2"/>
    <sheet name="Pasq.per AAM 1" sheetId="25" r:id="rId3"/>
    <sheet name="Pasq.per AAM 2" sheetId="26" r:id="rId4"/>
    <sheet name="Kop." sheetId="1" r:id="rId5"/>
    <sheet name="Aktivet" sheetId="4" r:id="rId6"/>
    <sheet name="Pasivet" sheetId="14" r:id="rId7"/>
    <sheet name="Rez.1" sheetId="15" r:id="rId8"/>
    <sheet name="Aneks Statistikor" sheetId="27" r:id="rId9"/>
    <sheet name="aktivitet per BM" sheetId="28" r:id="rId10"/>
    <sheet name="Fluksi 1" sheetId="17" r:id="rId11"/>
    <sheet name="Kapitali 2" sheetId="20" r:id="rId12"/>
  </sheets>
  <externalReferences>
    <externalReference r:id="rId13"/>
  </externalReferences>
  <definedNames>
    <definedName name="_xlnm._FilterDatabase" localSheetId="9" hidden="1">'aktivitet per BM'!$H$5:$J$42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8">'Aneks Statistikor'!$A$1:$J$96</definedName>
    <definedName name="_xlnm.Print_Area" localSheetId="1">'Shen.Spjeg.ne vazhdim'!$A$1:$N$221</definedName>
  </definedNames>
  <calcPr calcId="124519"/>
</workbook>
</file>

<file path=xl/calcChain.xml><?xml version="1.0" encoding="utf-8"?>
<calcChain xmlns="http://schemas.openxmlformats.org/spreadsheetml/2006/main">
  <c r="K15" i="28"/>
  <c r="M16" i="23" l="1"/>
  <c r="K158" l="1"/>
  <c r="K144"/>
  <c r="K142"/>
  <c r="K131"/>
  <c r="K127"/>
  <c r="K75"/>
  <c r="D49" i="25"/>
  <c r="G49"/>
  <c r="D33"/>
  <c r="G33"/>
  <c r="D17"/>
  <c r="G17"/>
  <c r="G42" i="14"/>
  <c r="K196" i="23" s="1"/>
  <c r="J96" i="27"/>
  <c r="G108" i="23"/>
  <c r="H108"/>
  <c r="I108"/>
  <c r="K55" i="28"/>
  <c r="I89" i="27"/>
  <c r="K44" i="28"/>
  <c r="K32"/>
  <c r="K27"/>
  <c r="K18"/>
  <c r="K45" s="1"/>
  <c r="K14"/>
  <c r="I19" i="27"/>
  <c r="I16"/>
  <c r="I12"/>
  <c r="I8"/>
  <c r="I24" s="1"/>
  <c r="M15" i="23"/>
  <c r="M27" l="1"/>
  <c r="M19"/>
  <c r="G7" i="4" s="1"/>
  <c r="C14" i="20"/>
  <c r="D14"/>
  <c r="E14"/>
  <c r="F14"/>
  <c r="H11"/>
  <c r="H12"/>
  <c r="H13"/>
  <c r="E25" i="17"/>
  <c r="E19"/>
  <c r="E12"/>
  <c r="E26"/>
  <c r="G10" i="4"/>
  <c r="G6"/>
  <c r="G18"/>
  <c r="G33"/>
  <c r="G31"/>
  <c r="F12" i="15"/>
  <c r="F17"/>
  <c r="F18"/>
  <c r="F21"/>
  <c r="F26"/>
  <c r="F27"/>
  <c r="F29" s="1"/>
  <c r="L52" i="23" s="1"/>
  <c r="L53" s="1"/>
  <c r="F30" i="15"/>
  <c r="G26" i="14"/>
  <c r="G25"/>
  <c r="G9"/>
  <c r="G28" i="4"/>
  <c r="G5"/>
  <c r="G43"/>
  <c r="G8" i="26"/>
  <c r="I8"/>
  <c r="K8"/>
  <c r="L8"/>
  <c r="M8"/>
  <c r="G9"/>
  <c r="I9"/>
  <c r="K9" s="1"/>
  <c r="L9"/>
  <c r="M9"/>
  <c r="G10"/>
  <c r="I10"/>
  <c r="K10"/>
  <c r="L10"/>
  <c r="M10"/>
  <c r="G11"/>
  <c r="I11"/>
  <c r="K11"/>
  <c r="L11"/>
  <c r="M11"/>
  <c r="G12"/>
  <c r="I12"/>
  <c r="K12"/>
  <c r="L12"/>
  <c r="M12"/>
  <c r="D13"/>
  <c r="E13"/>
  <c r="G13"/>
  <c r="H13"/>
  <c r="I13"/>
  <c r="J13"/>
  <c r="K13"/>
  <c r="L13"/>
  <c r="M13"/>
  <c r="G14"/>
  <c r="I14"/>
  <c r="K14"/>
  <c r="L14"/>
  <c r="M14"/>
  <c r="G15"/>
  <c r="I15"/>
  <c r="K15"/>
  <c r="L15"/>
  <c r="M15"/>
  <c r="G16"/>
  <c r="I16"/>
  <c r="K16"/>
  <c r="L16"/>
  <c r="M16"/>
  <c r="G17"/>
  <c r="I17"/>
  <c r="K17"/>
  <c r="L17"/>
  <c r="M17"/>
  <c r="D18"/>
  <c r="E18"/>
  <c r="G18"/>
  <c r="H18"/>
  <c r="I18"/>
  <c r="J18"/>
  <c r="K18"/>
  <c r="L18"/>
  <c r="M18"/>
  <c r="D19"/>
  <c r="E19"/>
  <c r="F19"/>
  <c r="G19"/>
  <c r="H19"/>
  <c r="I19"/>
  <c r="J19"/>
  <c r="K19"/>
  <c r="L19"/>
  <c r="M19"/>
  <c r="G8" i="25"/>
  <c r="G9"/>
  <c r="G10"/>
  <c r="G11"/>
  <c r="G12"/>
  <c r="G13"/>
  <c r="G14"/>
  <c r="G15"/>
  <c r="G16"/>
  <c r="G24"/>
  <c r="G25"/>
  <c r="G26"/>
  <c r="G27"/>
  <c r="G28"/>
  <c r="G29"/>
  <c r="G30"/>
  <c r="G31"/>
  <c r="G32"/>
  <c r="G40"/>
  <c r="G41"/>
  <c r="G42"/>
  <c r="G43"/>
  <c r="G44"/>
  <c r="G45"/>
  <c r="G46"/>
  <c r="G47"/>
  <c r="G48"/>
  <c r="G17" i="14" l="1"/>
  <c r="G12" s="1"/>
  <c r="G7" s="1"/>
  <c r="G32" s="1"/>
  <c r="G43"/>
  <c r="L200" i="23"/>
  <c r="L202" s="1"/>
  <c r="E28" i="17"/>
  <c r="G33" i="14" l="1"/>
  <c r="G44" s="1"/>
  <c r="K198" i="23"/>
  <c r="G10" i="20"/>
  <c r="G14" l="1"/>
  <c r="H14" s="1"/>
  <c r="H10"/>
</calcChain>
</file>

<file path=xl/sharedStrings.xml><?xml version="1.0" encoding="utf-8"?>
<sst xmlns="http://schemas.openxmlformats.org/spreadsheetml/2006/main" count="973" uniqueCount="509">
  <si>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</si>
  <si>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</si>
  <si>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</si>
  <si>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</si>
  <si>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</si>
  <si>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</si>
  <si>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</si>
  <si>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</si>
  <si>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</si>
  <si>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</si>
  <si>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</si>
  <si>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</si>
  <si>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</si>
  <si>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</si>
  <si>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</si>
  <si>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</si>
  <si>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</si>
  <si>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</si>
  <si>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</si>
  <si>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</si>
  <si>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</si>
  <si>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</si>
  <si>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</si>
  <si>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</si>
  <si>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</si>
  <si>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</si>
  <si>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</si>
  <si>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</si>
  <si>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</si>
  <si>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</si>
  <si>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</si>
  <si>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</si>
  <si>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</si>
  <si>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</si>
  <si>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</si>
  <si>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</si>
  <si>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</si>
  <si>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</si>
  <si>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</si>
  <si>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</si>
  <si>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</si>
  <si>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</si>
  <si>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</si>
  <si>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</si>
  <si>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</si>
  <si>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</si>
  <si>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</si>
  <si>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</si>
  <si>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</si>
  <si>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</si>
  <si>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</si>
  <si>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</si>
  <si>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</si>
  <si>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</si>
  <si>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</si>
  <si>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</si>
  <si>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</si>
  <si>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</si>
  <si>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</si>
  <si>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</si>
  <si>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</si>
  <si>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</si>
  <si>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TOTALI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</si>
  <si>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</si>
  <si>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</si>
  <si>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</si>
  <si>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</si>
  <si>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</si>
  <si>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</si>
  <si>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</si>
  <si>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Emetimi kapitali aksionar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</si>
  <si>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</si>
  <si>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</si>
  <si>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</si>
  <si>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</si>
  <si>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Fluksi monetar nga veprimtarite e shfrytezimit</t>
  </si>
  <si>
    <t>MM te ardhura nga veprimtarite</t>
  </si>
  <si>
    <t>MM neto nga veprimtarite e shfytezimit</t>
  </si>
  <si>
    <t>Pasqyra e fluksit monetar - metoda direkte</t>
  </si>
  <si>
    <t>Fluksi monetar nga veprimtarite investuese</t>
  </si>
  <si>
    <t>Dividentet e arketuar</t>
  </si>
  <si>
    <t>MM neto te perdoruara ne veprimtarite investuese</t>
  </si>
  <si>
    <t>Fluksi monetar nga aktivitetet financiare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</si>
  <si>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</si>
  <si>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</si>
  <si>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</si>
  <si>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</si>
  <si>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Fitimi para tatimit</t>
  </si>
  <si>
    <t>Mjetet monetare (MM) te arketuara nga klientet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</si>
  <si>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</si>
  <si>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</si>
  <si>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</si>
  <si>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</si>
  <si>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</si>
  <si>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</si>
  <si>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</si>
  <si>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</si>
  <si>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</si>
  <si>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</si>
  <si>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</si>
  <si>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</si>
  <si>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</si>
  <si>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</si>
  <si>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</si>
  <si>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</si>
  <si>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</si>
  <si>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</si>
  <si>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</si>
  <si>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</si>
  <si>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</si>
  <si>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</si>
  <si>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</si>
  <si>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</si>
  <si>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</si>
  <si>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</si>
  <si>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Kosto e punes</t>
  </si>
  <si>
    <t>Pagat e personelit</t>
  </si>
  <si>
    <t>Shpenzimet per sigurime shoqerore e shendetesore</t>
  </si>
  <si>
    <t>Amortizimet dhe zhvleresimet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</si>
  <si>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</si>
  <si>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</si>
  <si>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</si>
  <si>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</si>
  <si>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</si>
  <si>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</si>
  <si>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</si>
  <si>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</si>
  <si>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</si>
  <si>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</si>
  <si>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</si>
  <si>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</si>
  <si>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</si>
  <si>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</si>
  <si>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</si>
  <si>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</si>
  <si>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</si>
  <si>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</si>
  <si>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</si>
  <si>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</si>
  <si>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</si>
  <si>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</si>
  <si>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</si>
  <si>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MM neto e perdorura ne veprimtarite Financiare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</si>
  <si>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</si>
  <si>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</si>
  <si>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</si>
  <si>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</si>
  <si>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</si>
  <si>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</si>
  <si>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 xml:space="preserve">     Dhënia e shënimeve shpjeguese në këtë pjesë është e detyrueshme sipas SKK 2.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</si>
  <si>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</si>
  <si>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</si>
  <si>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</si>
  <si>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</si>
  <si>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</si>
  <si>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</si>
  <si>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</si>
  <si>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</si>
  <si>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</si>
  <si>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</si>
  <si>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</si>
  <si>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</si>
  <si>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</si>
  <si>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</si>
  <si>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</si>
  <si>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</si>
  <si>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</si>
  <si>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</si>
  <si>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</si>
  <si>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</si>
  <si>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</si>
  <si>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</si>
  <si>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</si>
  <si>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</si>
  <si>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</si>
  <si>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</si>
  <si>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</si>
  <si>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</si>
  <si>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</si>
  <si>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</si>
  <si>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</si>
  <si>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</si>
  <si>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</si>
  <si>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</si>
  <si>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</si>
  <si>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</si>
  <si>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</si>
  <si>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</si>
  <si>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</si>
  <si>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</si>
  <si>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</si>
  <si>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</si>
  <si>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</si>
  <si>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</si>
  <si>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</si>
  <si>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</si>
  <si>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</si>
  <si>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</si>
  <si>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</si>
  <si>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</si>
  <si>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</si>
  <si>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</si>
  <si>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</si>
  <si>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</si>
  <si>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</si>
  <si>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</si>
  <si>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</si>
  <si>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</si>
  <si>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</si>
  <si>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</si>
  <si>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</si>
  <si>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</si>
  <si>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</si>
  <si>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</si>
  <si>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</si>
  <si>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</si>
  <si>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</si>
  <si>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</si>
  <si>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</si>
  <si>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</si>
  <si>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</si>
  <si>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</si>
  <si>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</si>
  <si>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</si>
  <si>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</si>
  <si>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</si>
  <si>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</si>
  <si>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</si>
  <si>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</si>
  <si>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</si>
  <si>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</si>
  <si>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</si>
  <si>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</si>
  <si>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</si>
  <si>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</si>
  <si>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</si>
  <si>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</si>
  <si>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</si>
  <si>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</si>
  <si>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</si>
  <si>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</si>
  <si>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</si>
  <si>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</si>
  <si>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</si>
  <si>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</si>
  <si>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</si>
  <si>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</si>
  <si>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</si>
  <si>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</si>
  <si>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</si>
  <si>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</si>
  <si>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</si>
  <si>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</si>
  <si>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</si>
  <si>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</si>
  <si>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</si>
  <si>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</si>
  <si>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____________</t>
  </si>
  <si>
    <t>Sasia</t>
  </si>
  <si>
    <t>Gjendje</t>
  </si>
  <si>
    <t>Shtesa</t>
  </si>
  <si>
    <t>Pakesime</t>
  </si>
  <si>
    <t xml:space="preserve">             TOTALI</t>
  </si>
  <si>
    <t>Administratori</t>
  </si>
  <si>
    <t>Amortiz.i</t>
  </si>
  <si>
    <t>Amortiz.Tatim.</t>
  </si>
  <si>
    <t>20% Vl.Mbet.</t>
  </si>
  <si>
    <t xml:space="preserve"> I</t>
  </si>
  <si>
    <t>Shuma mak.paisje</t>
  </si>
  <si>
    <t xml:space="preserve"> II</t>
  </si>
  <si>
    <t>Shuma mj.transporti</t>
  </si>
  <si>
    <t>Po</t>
  </si>
  <si>
    <t>Jo</t>
  </si>
  <si>
    <t xml:space="preserve">Amortizime </t>
  </si>
  <si>
    <t>MM te paguara ndaj furnitoreve dhe punonjesve  -</t>
  </si>
  <si>
    <t>Interesi i paguar                                           -</t>
  </si>
  <si>
    <t>Blerja e njesise se kontrolluar X minus parate e Arketuara  -</t>
  </si>
  <si>
    <t>Blerja e aktiveve afatgjata materiale      -</t>
  </si>
  <si>
    <t>"BES &amp; ÇEL KONSTRUKSION" SHPK</t>
  </si>
  <si>
    <t>K 94627404 G</t>
  </si>
  <si>
    <t>Lagja "Çlirimi", rruga "F.S.Noli" nr. 15</t>
  </si>
  <si>
    <t>LUSHNJE</t>
  </si>
  <si>
    <t>20.10.2009</t>
  </si>
  <si>
    <t xml:space="preserve">INVESTITOR NE FUSHEN E NDERTIMIT DHE  TE </t>
  </si>
  <si>
    <t>TREGTIMIT  TE BANESAVE.</t>
  </si>
  <si>
    <t>Nuk ka</t>
  </si>
  <si>
    <t>HARTOI  PASQYRAT  FINANCIARE</t>
  </si>
  <si>
    <t>EDUART   SHARKA</t>
  </si>
  <si>
    <t xml:space="preserve">     Plotesimi i te dhenave të kësaj pjese eshte bere   sipas kërkesave dhe strukturës standarte te </t>
  </si>
  <si>
    <t>percaktuara ne SKK 2 dhe konkretisht paragrafeve 49-55.  Rradha e dhenies se spjegimeve eshte :</t>
  </si>
  <si>
    <t>Inventari i Aktiveve Afatgjata Materiale  2010</t>
  </si>
  <si>
    <t>vitit 2010</t>
  </si>
  <si>
    <r>
      <t>Ndrysh.ne invent.prod.gatshme e prodhimit ne proces</t>
    </r>
    <r>
      <rPr>
        <i/>
        <u/>
        <sz val="8"/>
        <rFont val="Arial"/>
        <family val="2"/>
      </rPr>
      <t>(pallat ne ndertim)</t>
    </r>
  </si>
  <si>
    <r>
      <t>Materialet e konsumuara (</t>
    </r>
    <r>
      <rPr>
        <i/>
        <u/>
        <sz val="8"/>
        <rFont val="Arial"/>
        <family val="2"/>
      </rPr>
      <t>situacionet e sipermarrsit</t>
    </r>
    <r>
      <rPr>
        <sz val="10"/>
        <rFont val="Arial"/>
      </rPr>
      <t>)</t>
    </r>
  </si>
  <si>
    <t>DEGA  GREDINS Lushnje</t>
  </si>
  <si>
    <t>lek</t>
  </si>
  <si>
    <r>
      <t xml:space="preserve">Debitore dhe Kredit te tjere </t>
    </r>
    <r>
      <rPr>
        <i/>
        <sz val="8"/>
        <rFont val="Arial"/>
        <family val="2"/>
      </rPr>
      <t>(arketime paradhenie)</t>
    </r>
  </si>
  <si>
    <t>euro</t>
  </si>
  <si>
    <r>
      <t xml:space="preserve">Te ardhura nga shitja e paisjeve </t>
    </r>
    <r>
      <rPr>
        <sz val="8"/>
        <rFont val="Arial"/>
        <family val="2"/>
      </rPr>
      <t>(</t>
    </r>
    <r>
      <rPr>
        <u/>
        <sz val="8"/>
        <rFont val="Arial"/>
        <family val="2"/>
      </rPr>
      <t>arketime nga porosite e hyrjeve</t>
    </r>
    <r>
      <rPr>
        <sz val="8"/>
        <rFont val="Arial"/>
        <family val="2"/>
      </rPr>
      <t>)</t>
    </r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</si>
  <si>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</si>
  <si>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</si>
  <si>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</si>
  <si>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</si>
  <si>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</si>
  <si>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</si>
  <si>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</si>
  <si>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</si>
  <si>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</si>
  <si>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</si>
  <si>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</si>
  <si>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</si>
  <si>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</si>
  <si>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</si>
  <si>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</si>
  <si>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</si>
  <si>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</si>
  <si>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</si>
  <si>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</si>
  <si>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</si>
  <si>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</si>
  <si>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</si>
  <si>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</si>
  <si>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</si>
  <si>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</si>
  <si>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</si>
  <si>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</si>
  <si>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</si>
  <si>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</si>
  <si>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</si>
  <si>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</si>
  <si>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</si>
  <si>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</si>
  <si>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</si>
  <si>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</si>
  <si>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</si>
  <si>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</si>
  <si>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</si>
  <si>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</si>
  <si>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</si>
  <si>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</si>
  <si>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</si>
  <si>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</si>
  <si>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</si>
  <si>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</si>
  <si>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</si>
  <si>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</si>
  <si>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</si>
  <si>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</si>
  <si>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</si>
  <si>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</si>
  <si>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</si>
  <si>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</si>
  <si>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</si>
  <si>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</si>
  <si>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</si>
  <si>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</si>
  <si>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</si>
  <si>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</si>
  <si>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</si>
  <si>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</si>
  <si>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</si>
  <si>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</si>
  <si>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</si>
  <si>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</si>
  <si>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</si>
  <si>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</si>
  <si>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</si>
  <si>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</si>
  <si>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</si>
  <si>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</si>
  <si>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</si>
  <si>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</si>
  <si>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</si>
  <si>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</si>
  <si>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</si>
  <si>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</si>
  <si>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</si>
  <si>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</si>
  <si>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</si>
  <si>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</si>
  <si>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</si>
  <si>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</si>
  <si>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</si>
  <si>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</si>
  <si>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</si>
  <si>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</si>
  <si>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</si>
  <si>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</si>
  <si>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</si>
  <si>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</si>
  <si>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</si>
  <si>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</si>
  <si>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</si>
  <si>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</si>
  <si>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</si>
  <si>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</si>
  <si>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</si>
  <si>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</si>
  <si>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</si>
  <si>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</si>
  <si>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</si>
  <si>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</si>
  <si>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</si>
  <si>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</si>
  <si>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</si>
  <si>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</si>
  <si>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</si>
  <si>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</si>
  <si>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</si>
  <si>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</si>
  <si>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</si>
  <si>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</si>
  <si>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</si>
  <si>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</si>
  <si>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</si>
  <si>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</si>
  <si>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</si>
  <si>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</si>
  <si>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</si>
  <si>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</si>
  <si>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</si>
  <si>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</si>
  <si>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</si>
  <si>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</si>
  <si>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</si>
  <si>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</si>
  <si>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</si>
  <si>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</si>
  <si>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</si>
  <si>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</si>
  <si>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</si>
  <si>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</si>
  <si>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</si>
  <si>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</si>
  <si>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</si>
  <si>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</si>
  <si>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</si>
  <si>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</si>
  <si>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</si>
  <si>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</si>
  <si>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</si>
  <si>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</si>
  <si>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</si>
  <si>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</si>
  <si>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</si>
  <si>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</si>
  <si>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</si>
  <si>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</si>
  <si>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</si>
  <si>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</si>
  <si>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</si>
  <si>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</si>
  <si>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</si>
  <si>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</si>
  <si>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</si>
  <si>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</si>
  <si>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</si>
  <si>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</si>
  <si>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SOCIETE GENERALE</t>
  </si>
  <si>
    <t>Te ardhura nga huamarrje afatgjata  (ORTAKET)</t>
  </si>
  <si>
    <r>
      <t>SHOQERIA_</t>
    </r>
    <r>
      <rPr>
        <b/>
        <i/>
        <u/>
        <sz val="10"/>
        <rFont val="Arial"/>
        <family val="2"/>
      </rPr>
      <t>"BES &amp; ÇEL"shpk</t>
    </r>
  </si>
  <si>
    <r>
      <t>NIPTI__K</t>
    </r>
    <r>
      <rPr>
        <b/>
        <i/>
        <u/>
        <sz val="10"/>
        <rFont val="Arial"/>
        <family val="2"/>
      </rPr>
      <t>94627404G</t>
    </r>
  </si>
  <si>
    <t>Besnik  Calameni</t>
  </si>
  <si>
    <t>____"BES &amp; CEL" SHPK________</t>
  </si>
  <si>
    <t>Besnik   Clameni</t>
  </si>
  <si>
    <t>Kontabel i Miratuar</t>
  </si>
  <si>
    <t>BESNIK    CALAMENI</t>
  </si>
  <si>
    <t>Administrator</t>
  </si>
  <si>
    <t>AL262132....971922</t>
  </si>
  <si>
    <t>BANKA NDERK TREGTARE</t>
  </si>
  <si>
    <t>AL612.....006208</t>
  </si>
  <si>
    <r>
      <t xml:space="preserve">Interesi i arketuar  </t>
    </r>
    <r>
      <rPr>
        <i/>
        <u/>
        <sz val="8"/>
        <rFont val="Arial"/>
        <family val="2"/>
        <charset val="238"/>
      </rPr>
      <t>(kreditime  afatshkutra nga partnere)</t>
    </r>
  </si>
  <si>
    <t>Tatim per tu rimbursuar</t>
  </si>
  <si>
    <t>Ndertime</t>
  </si>
  <si>
    <t>Makineri e paisje</t>
  </si>
  <si>
    <t>Mjete trasporti</t>
  </si>
  <si>
    <t>Komjuterike</t>
  </si>
  <si>
    <t>Zyre</t>
  </si>
  <si>
    <t xml:space="preserve">Ndertesa </t>
  </si>
  <si>
    <r>
      <t xml:space="preserve">Prodhim ne proces </t>
    </r>
    <r>
      <rPr>
        <i/>
        <u/>
        <sz val="8"/>
        <rFont val="Arial"/>
        <family val="2"/>
        <charset val="238"/>
      </rPr>
      <t>(pallat ne ndertim)</t>
    </r>
  </si>
  <si>
    <t>Palalt ne ndertim ne lagjen Kadri Qystri</t>
  </si>
  <si>
    <t>Kapital I deklaruar dhe i derdhur ne arken e shoqerise nga ortaket.</t>
  </si>
  <si>
    <t>Keste te parapaguara nga porositesit per blerje banese ne pallatin qe nderton shoqeria ne .</t>
  </si>
  <si>
    <t>Viti 2012</t>
  </si>
  <si>
    <t>Pozicioni me 31 dhjetor 2012</t>
  </si>
  <si>
    <t xml:space="preserve">Shpenzime te tjera   </t>
  </si>
  <si>
    <t xml:space="preserve"> </t>
  </si>
  <si>
    <t>Dividente te paguar  (terhequr nga ortaket)                                        -</t>
  </si>
  <si>
    <t>Kreditime te marra nga shoqeri prone e ortakeve dhe partnere te tjere.</t>
  </si>
  <si>
    <t>Pasqyra  e  Ndryshimeve  ne  Kapital  2013</t>
  </si>
  <si>
    <t>Pozicioni me 31 dhjetor 2013</t>
  </si>
  <si>
    <t>Pasqyrat    Financiare    te    Vitit   2013</t>
  </si>
  <si>
    <t>Pasqyra   e   te   Ardhurave   dhe   Shpenzimeve     2013</t>
  </si>
  <si>
    <t>Viti 2013</t>
  </si>
  <si>
    <t>Te punesuar mesatarisht per vitin 2013:</t>
  </si>
  <si>
    <t>Pasqyra   e   Fluksit   Monetar  -  Metoda  Direkte   2013</t>
  </si>
  <si>
    <t>Aktivet Afatgjata Materiale  2013</t>
  </si>
  <si>
    <t>01.01.13</t>
  </si>
  <si>
    <t>31.12.13</t>
  </si>
  <si>
    <t>Amortizimi A.A.Materiale    2013</t>
  </si>
  <si>
    <t>Vlera Kontabel Neto e A.A.Materiale  2013</t>
  </si>
  <si>
    <t>Humbjet e mbartura  nga periudhat e meparshme</t>
  </si>
  <si>
    <t>Tatim mbi fitimin  i paguar                          -</t>
  </si>
  <si>
    <t xml:space="preserve">Tatimi per tu  paguar </t>
  </si>
  <si>
    <t>Pagesat e detyrimeve te qerase financiare(af.shk-parter) -</t>
  </si>
  <si>
    <t>01.01.2013</t>
  </si>
  <si>
    <t>31.12.2013</t>
  </si>
  <si>
    <t>23.03.2014</t>
  </si>
  <si>
    <t>Viti   2013</t>
  </si>
</sst>
</file>

<file path=xl/styles.xml><?xml version="1.0" encoding="utf-8"?>
<styleSheet xmlns="http://schemas.openxmlformats.org/spreadsheetml/2006/main">
  <numFmts count="2">
    <numFmt numFmtId="164" formatCode="_-* #,##0.00_L_e_k_-;\-* #,##0.00_L_e_k_-;_-* &quot;-&quot;??_L_e_k_-;_-@_-"/>
    <numFmt numFmtId="165" formatCode="#,##0.0"/>
  </numFmts>
  <fonts count="58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</font>
    <font>
      <u/>
      <sz val="12"/>
      <name val="Arial"/>
    </font>
    <font>
      <sz val="9"/>
      <name val="Arial"/>
    </font>
    <font>
      <sz val="9"/>
      <name val="Arial"/>
      <family val="2"/>
    </font>
    <font>
      <u/>
      <sz val="11"/>
      <name val="Arial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</font>
    <font>
      <sz val="12"/>
      <name val="Arial"/>
    </font>
    <font>
      <sz val="10"/>
      <name val="Arial"/>
    </font>
    <font>
      <b/>
      <sz val="26"/>
      <name val="Arial Narrow"/>
      <family val="2"/>
    </font>
    <font>
      <sz val="10"/>
      <name val="Arial"/>
    </font>
    <font>
      <b/>
      <sz val="26"/>
      <name val="Arial"/>
      <family val="2"/>
    </font>
    <font>
      <sz val="10"/>
      <name val="Arial"/>
    </font>
    <font>
      <u/>
      <sz val="10"/>
      <name val="Arial"/>
    </font>
    <font>
      <u/>
      <sz val="14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i/>
      <sz val="10"/>
      <name val="Arial"/>
    </font>
    <font>
      <sz val="10"/>
      <name val="Arial"/>
    </font>
    <font>
      <sz val="14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u/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i/>
      <u/>
      <sz val="10"/>
      <name val="Arial"/>
      <family val="2"/>
    </font>
    <font>
      <i/>
      <u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u/>
      <sz val="8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u/>
      <sz val="8"/>
      <name val="Arial"/>
      <family val="2"/>
      <charset val="238"/>
    </font>
    <font>
      <b/>
      <i/>
      <u/>
      <sz val="10"/>
      <name val="Arial"/>
      <family val="2"/>
      <charset val="238"/>
    </font>
    <font>
      <b/>
      <sz val="10"/>
      <color indexed="10"/>
      <name val="Arial"/>
      <family val="2"/>
    </font>
    <font>
      <i/>
      <u/>
      <sz val="10"/>
      <name val="Arial"/>
      <family val="2"/>
    </font>
    <font>
      <i/>
      <u/>
      <sz val="10"/>
      <name val="Arial"/>
      <family val="2"/>
      <charset val="238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5" fillId="0" borderId="0"/>
    <xf numFmtId="0" fontId="45" fillId="0" borderId="0"/>
  </cellStyleXfs>
  <cellXfs count="507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5" xfId="0" applyFont="1" applyBorder="1"/>
    <xf numFmtId="0" fontId="19" fillId="0" borderId="0" xfId="0" applyFont="1"/>
    <xf numFmtId="0" fontId="19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3" fontId="15" fillId="0" borderId="3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3" fontId="26" fillId="0" borderId="2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/>
    <xf numFmtId="0" fontId="13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3" fontId="24" fillId="0" borderId="0" xfId="0" applyNumberFormat="1" applyFont="1" applyBorder="1"/>
    <xf numFmtId="3" fontId="22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19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165" fontId="13" fillId="0" borderId="16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3" fontId="13" fillId="0" borderId="0" xfId="0" applyNumberFormat="1" applyFont="1" applyBorder="1"/>
    <xf numFmtId="0" fontId="25" fillId="0" borderId="21" xfId="0" applyFont="1" applyBorder="1" applyAlignment="1">
      <alignment vertical="center"/>
    </xf>
    <xf numFmtId="3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3" fontId="28" fillId="0" borderId="0" xfId="0" applyNumberFormat="1" applyFont="1"/>
    <xf numFmtId="0" fontId="28" fillId="0" borderId="0" xfId="0" applyFont="1"/>
    <xf numFmtId="3" fontId="23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22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3" fontId="26" fillId="0" borderId="22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24" xfId="0" applyFont="1" applyBorder="1"/>
    <xf numFmtId="0" fontId="5" fillId="0" borderId="5" xfId="0" applyFont="1" applyBorder="1"/>
    <xf numFmtId="0" fontId="5" fillId="0" borderId="0" xfId="0" applyFont="1"/>
    <xf numFmtId="0" fontId="5" fillId="0" borderId="25" xfId="0" applyFont="1" applyBorder="1"/>
    <xf numFmtId="0" fontId="5" fillId="0" borderId="26" xfId="0" applyFont="1" applyBorder="1"/>
    <xf numFmtId="0" fontId="5" fillId="0" borderId="25" xfId="0" applyFont="1" applyFill="1" applyBorder="1"/>
    <xf numFmtId="0" fontId="5" fillId="0" borderId="27" xfId="0" applyFont="1" applyBorder="1"/>
    <xf numFmtId="0" fontId="5" fillId="0" borderId="28" xfId="0" applyFont="1" applyBorder="1"/>
    <xf numFmtId="0" fontId="20" fillId="0" borderId="29" xfId="0" applyFont="1" applyBorder="1" applyAlignment="1">
      <alignment horizontal="center"/>
    </xf>
    <xf numFmtId="0" fontId="3" fillId="0" borderId="0" xfId="0" applyFont="1" applyAlignment="1">
      <alignment horizontal="center"/>
    </xf>
    <xf numFmtId="3" fontId="29" fillId="0" borderId="20" xfId="0" applyNumberFormat="1" applyFont="1" applyBorder="1" applyAlignment="1">
      <alignment vertical="center"/>
    </xf>
    <xf numFmtId="3" fontId="29" fillId="0" borderId="20" xfId="0" applyNumberFormat="1" applyFont="1" applyBorder="1"/>
    <xf numFmtId="0" fontId="5" fillId="0" borderId="26" xfId="0" applyFont="1" applyBorder="1" applyAlignment="1"/>
    <xf numFmtId="0" fontId="31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20" xfId="0" applyFill="1" applyBorder="1"/>
    <xf numFmtId="0" fontId="0" fillId="0" borderId="20" xfId="0" applyBorder="1"/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9" fillId="0" borderId="0" xfId="0" applyFont="1" applyBorder="1"/>
    <xf numFmtId="0" fontId="29" fillId="0" borderId="0" xfId="0" applyFont="1" applyFill="1" applyBorder="1"/>
    <xf numFmtId="0" fontId="33" fillId="0" borderId="0" xfId="0" applyFont="1" applyBorder="1" applyAlignment="1">
      <alignment horizontal="right"/>
    </xf>
    <xf numFmtId="0" fontId="34" fillId="0" borderId="0" xfId="0" applyFont="1"/>
    <xf numFmtId="0" fontId="4" fillId="0" borderId="10" xfId="0" applyFont="1" applyBorder="1" applyAlignment="1">
      <alignment horizontal="center"/>
    </xf>
    <xf numFmtId="21" fontId="4" fillId="0" borderId="19" xfId="0" applyNumberFormat="1" applyFont="1" applyBorder="1" applyAlignment="1">
      <alignment horizontal="center"/>
    </xf>
    <xf numFmtId="46" fontId="4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3" fontId="1" fillId="0" borderId="20" xfId="1" applyNumberFormat="1" applyBorder="1"/>
    <xf numFmtId="0" fontId="4" fillId="0" borderId="20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20" xfId="0" applyFont="1" applyBorder="1" applyAlignment="1">
      <alignment horizontal="center" vertical="center"/>
    </xf>
    <xf numFmtId="3" fontId="35" fillId="0" borderId="2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6" fillId="0" borderId="0" xfId="0" applyFont="1"/>
    <xf numFmtId="3" fontId="0" fillId="0" borderId="0" xfId="0" applyNumberFormat="1"/>
    <xf numFmtId="0" fontId="4" fillId="0" borderId="10" xfId="0" applyFont="1" applyFill="1" applyBorder="1" applyAlignment="1">
      <alignment horizontal="center"/>
    </xf>
    <xf numFmtId="3" fontId="4" fillId="0" borderId="10" xfId="0" applyNumberFormat="1" applyFont="1" applyBorder="1"/>
    <xf numFmtId="0" fontId="4" fillId="0" borderId="19" xfId="0" applyFont="1" applyBorder="1" applyAlignment="1">
      <alignment horizontal="center"/>
    </xf>
    <xf numFmtId="3" fontId="4" fillId="0" borderId="19" xfId="0" applyNumberFormat="1" applyFont="1" applyBorder="1"/>
    <xf numFmtId="3" fontId="0" fillId="0" borderId="20" xfId="0" applyNumberFormat="1" applyBorder="1"/>
    <xf numFmtId="3" fontId="35" fillId="0" borderId="20" xfId="0" applyNumberFormat="1" applyFont="1" applyBorder="1" applyAlignment="1">
      <alignment vertical="center"/>
    </xf>
    <xf numFmtId="0" fontId="12" fillId="0" borderId="7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1" xfId="0" applyFont="1" applyBorder="1"/>
    <xf numFmtId="0" fontId="12" fillId="0" borderId="21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9" fillId="0" borderId="5" xfId="0" applyFont="1" applyBorder="1"/>
    <xf numFmtId="3" fontId="13" fillId="0" borderId="20" xfId="0" applyNumberFormat="1" applyFont="1" applyBorder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3" fontId="29" fillId="0" borderId="10" xfId="0" applyNumberFormat="1" applyFont="1" applyBorder="1" applyAlignment="1">
      <alignment horizontal="right" vertical="center"/>
    </xf>
    <xf numFmtId="3" fontId="26" fillId="0" borderId="10" xfId="0" applyNumberFormat="1" applyFont="1" applyBorder="1" applyAlignment="1">
      <alignment horizontal="right" vertical="center"/>
    </xf>
    <xf numFmtId="3" fontId="29" fillId="0" borderId="20" xfId="0" applyNumberFormat="1" applyFont="1" applyBorder="1" applyAlignment="1">
      <alignment horizontal="right" vertical="center"/>
    </xf>
    <xf numFmtId="3" fontId="26" fillId="0" borderId="20" xfId="0" applyNumberFormat="1" applyFont="1" applyBorder="1" applyAlignment="1">
      <alignment horizontal="right" vertical="center"/>
    </xf>
    <xf numFmtId="3" fontId="26" fillId="0" borderId="0" xfId="0" applyNumberFormat="1" applyFont="1" applyAlignment="1">
      <alignment vertical="center"/>
    </xf>
    <xf numFmtId="0" fontId="31" fillId="0" borderId="0" xfId="0" applyFont="1" applyAlignment="1">
      <alignment horizontal="left"/>
    </xf>
    <xf numFmtId="0" fontId="29" fillId="0" borderId="0" xfId="0" applyFont="1"/>
    <xf numFmtId="3" fontId="0" fillId="0" borderId="22" xfId="0" applyNumberFormat="1" applyBorder="1" applyAlignment="1">
      <alignment vertical="center"/>
    </xf>
    <xf numFmtId="3" fontId="24" fillId="0" borderId="0" xfId="0" applyNumberFormat="1" applyFont="1" applyAlignment="1">
      <alignment vertical="center"/>
    </xf>
    <xf numFmtId="0" fontId="8" fillId="0" borderId="7" xfId="0" applyFont="1" applyBorder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41" fillId="0" borderId="26" xfId="0" applyFont="1" applyBorder="1"/>
    <xf numFmtId="0" fontId="41" fillId="0" borderId="25" xfId="0" applyFont="1" applyBorder="1"/>
    <xf numFmtId="0" fontId="3" fillId="0" borderId="0" xfId="0" applyFont="1" applyAlignment="1">
      <alignment horizontal="center"/>
    </xf>
    <xf numFmtId="3" fontId="13" fillId="0" borderId="10" xfId="0" applyNumberFormat="1" applyFont="1" applyFill="1" applyBorder="1" applyAlignment="1">
      <alignment horizontal="right" vertical="center"/>
    </xf>
    <xf numFmtId="0" fontId="43" fillId="0" borderId="22" xfId="0" applyFont="1" applyBorder="1" applyAlignment="1">
      <alignment vertical="center"/>
    </xf>
    <xf numFmtId="0" fontId="4" fillId="0" borderId="20" xfId="0" applyFont="1" applyBorder="1" applyAlignment="1"/>
    <xf numFmtId="1" fontId="29" fillId="0" borderId="20" xfId="0" applyNumberFormat="1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0" fillId="0" borderId="0" xfId="0" applyFont="1"/>
    <xf numFmtId="0" fontId="43" fillId="0" borderId="0" xfId="0" applyFont="1"/>
    <xf numFmtId="0" fontId="30" fillId="0" borderId="0" xfId="0" applyFont="1" applyBorder="1"/>
    <xf numFmtId="0" fontId="30" fillId="0" borderId="0" xfId="0" applyFont="1" applyBorder="1" applyAlignment="1">
      <alignment horizontal="right"/>
    </xf>
    <xf numFmtId="2" fontId="46" fillId="0" borderId="0" xfId="2" applyNumberFormat="1" applyFont="1" applyBorder="1" applyAlignment="1">
      <alignment wrapText="1"/>
    </xf>
    <xf numFmtId="0" fontId="29" fillId="0" borderId="10" xfId="2" applyFont="1" applyBorder="1" applyAlignment="1">
      <alignment horizontal="center"/>
    </xf>
    <xf numFmtId="2" fontId="47" fillId="0" borderId="5" xfId="2" applyNumberFormat="1" applyFont="1" applyBorder="1" applyAlignment="1">
      <alignment horizontal="center" wrapText="1"/>
    </xf>
    <xf numFmtId="0" fontId="48" fillId="0" borderId="23" xfId="2" applyFont="1" applyBorder="1" applyAlignment="1">
      <alignment horizontal="center" vertical="center" wrapText="1"/>
    </xf>
    <xf numFmtId="0" fontId="29" fillId="0" borderId="31" xfId="2" applyFont="1" applyBorder="1" applyAlignment="1">
      <alignment horizontal="center"/>
    </xf>
    <xf numFmtId="0" fontId="29" fillId="0" borderId="33" xfId="2" applyFont="1" applyBorder="1" applyAlignment="1">
      <alignment horizontal="left" wrapText="1"/>
    </xf>
    <xf numFmtId="0" fontId="4" fillId="0" borderId="35" xfId="2" applyFont="1" applyBorder="1" applyAlignment="1">
      <alignment horizontal="center"/>
    </xf>
    <xf numFmtId="0" fontId="4" fillId="0" borderId="22" xfId="2" applyFont="1" applyBorder="1" applyAlignment="1">
      <alignment horizontal="left" wrapText="1"/>
    </xf>
    <xf numFmtId="0" fontId="4" fillId="0" borderId="37" xfId="2" applyFont="1" applyBorder="1" applyAlignment="1">
      <alignment horizontal="center"/>
    </xf>
    <xf numFmtId="0" fontId="43" fillId="0" borderId="22" xfId="2" applyFont="1" applyBorder="1" applyAlignment="1">
      <alignment horizontal="left" wrapText="1"/>
    </xf>
    <xf numFmtId="0" fontId="29" fillId="0" borderId="38" xfId="2" applyFont="1" applyBorder="1" applyAlignment="1">
      <alignment horizontal="center"/>
    </xf>
    <xf numFmtId="0" fontId="29" fillId="0" borderId="22" xfId="2" applyFont="1" applyBorder="1" applyAlignment="1">
      <alignment horizontal="left" wrapText="1"/>
    </xf>
    <xf numFmtId="0" fontId="4" fillId="0" borderId="19" xfId="2" applyFont="1" applyBorder="1" applyAlignment="1">
      <alignment horizontal="left" wrapText="1"/>
    </xf>
    <xf numFmtId="0" fontId="4" fillId="0" borderId="39" xfId="2" applyFont="1" applyBorder="1" applyAlignment="1">
      <alignment horizontal="center"/>
    </xf>
    <xf numFmtId="0" fontId="4" fillId="0" borderId="8" xfId="2" applyFont="1" applyBorder="1" applyAlignment="1">
      <alignment horizontal="left" wrapText="1"/>
    </xf>
    <xf numFmtId="0" fontId="29" fillId="0" borderId="38" xfId="2" applyFont="1" applyBorder="1" applyAlignment="1">
      <alignment horizontal="center" vertical="center"/>
    </xf>
    <xf numFmtId="0" fontId="29" fillId="0" borderId="37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wrapText="1"/>
    </xf>
    <xf numFmtId="0" fontId="29" fillId="0" borderId="35" xfId="2" applyFont="1" applyBorder="1" applyAlignment="1">
      <alignment horizontal="center"/>
    </xf>
    <xf numFmtId="0" fontId="30" fillId="0" borderId="20" xfId="2" applyFont="1" applyBorder="1" applyAlignment="1">
      <alignment horizontal="left" wrapText="1"/>
    </xf>
    <xf numFmtId="0" fontId="29" fillId="0" borderId="20" xfId="0" applyFont="1" applyBorder="1" applyAlignment="1">
      <alignment horizontal="left"/>
    </xf>
    <xf numFmtId="0" fontId="29" fillId="0" borderId="20" xfId="0" applyFont="1" applyBorder="1"/>
    <xf numFmtId="0" fontId="4" fillId="0" borderId="20" xfId="0" applyFont="1" applyBorder="1" applyAlignment="1">
      <alignment horizontal="left"/>
    </xf>
    <xf numFmtId="0" fontId="29" fillId="0" borderId="37" xfId="2" applyFont="1" applyBorder="1" applyAlignment="1">
      <alignment horizontal="center"/>
    </xf>
    <xf numFmtId="0" fontId="29" fillId="0" borderId="20" xfId="2" applyFont="1" applyBorder="1" applyAlignment="1">
      <alignment horizontal="left" wrapText="1"/>
    </xf>
    <xf numFmtId="0" fontId="29" fillId="0" borderId="39" xfId="2" applyFont="1" applyBorder="1" applyAlignment="1">
      <alignment horizontal="center"/>
    </xf>
    <xf numFmtId="0" fontId="29" fillId="0" borderId="19" xfId="2" applyFont="1" applyBorder="1" applyAlignment="1">
      <alignment horizontal="left" wrapText="1"/>
    </xf>
    <xf numFmtId="0" fontId="29" fillId="0" borderId="40" xfId="2" applyFont="1" applyBorder="1" applyAlignment="1">
      <alignment horizontal="center"/>
    </xf>
    <xf numFmtId="0" fontId="29" fillId="0" borderId="41" xfId="2" applyFont="1" applyBorder="1" applyAlignment="1">
      <alignment horizontal="left" wrapText="1"/>
    </xf>
    <xf numFmtId="0" fontId="29" fillId="0" borderId="0" xfId="2" applyFont="1" applyBorder="1" applyAlignment="1">
      <alignment horizontal="center"/>
    </xf>
    <xf numFmtId="0" fontId="29" fillId="0" borderId="0" xfId="2" applyFont="1" applyBorder="1" applyAlignment="1">
      <alignment horizontal="left" wrapText="1"/>
    </xf>
    <xf numFmtId="0" fontId="29" fillId="0" borderId="0" xfId="2" applyFont="1" applyBorder="1" applyAlignment="1">
      <alignment horizontal="left"/>
    </xf>
    <xf numFmtId="0" fontId="41" fillId="0" borderId="10" xfId="2" applyFont="1" applyBorder="1"/>
    <xf numFmtId="2" fontId="47" fillId="0" borderId="10" xfId="2" applyNumberFormat="1" applyFont="1" applyBorder="1" applyAlignment="1">
      <alignment horizontal="center" wrapText="1"/>
    </xf>
    <xf numFmtId="0" fontId="48" fillId="0" borderId="10" xfId="2" applyFont="1" applyBorder="1" applyAlignment="1">
      <alignment horizontal="center" vertical="center" wrapText="1"/>
    </xf>
    <xf numFmtId="0" fontId="48" fillId="0" borderId="43" xfId="2" applyFont="1" applyBorder="1" applyAlignment="1">
      <alignment horizontal="center"/>
    </xf>
    <xf numFmtId="0" fontId="48" fillId="0" borderId="33" xfId="2" applyFont="1" applyBorder="1" applyAlignment="1">
      <alignment horizontal="left" wrapText="1"/>
    </xf>
    <xf numFmtId="0" fontId="41" fillId="0" borderId="38" xfId="2" applyFont="1" applyBorder="1" applyAlignment="1">
      <alignment horizontal="left"/>
    </xf>
    <xf numFmtId="0" fontId="41" fillId="0" borderId="20" xfId="3" applyFont="1" applyFill="1" applyBorder="1" applyAlignment="1">
      <alignment horizontal="left" wrapText="1"/>
    </xf>
    <xf numFmtId="0" fontId="48" fillId="0" borderId="20" xfId="2" applyFont="1" applyBorder="1" applyAlignment="1">
      <alignment horizontal="left"/>
    </xf>
    <xf numFmtId="0" fontId="41" fillId="0" borderId="20" xfId="2" applyFont="1" applyBorder="1" applyAlignment="1">
      <alignment horizontal="left" wrapText="1"/>
    </xf>
    <xf numFmtId="0" fontId="48" fillId="0" borderId="38" xfId="2" applyFont="1" applyBorder="1" applyAlignment="1">
      <alignment horizontal="center"/>
    </xf>
    <xf numFmtId="0" fontId="48" fillId="0" borderId="20" xfId="2" applyFont="1" applyBorder="1" applyAlignment="1">
      <alignment horizontal="left" wrapText="1"/>
    </xf>
    <xf numFmtId="0" fontId="41" fillId="0" borderId="38" xfId="2" applyFont="1" applyBorder="1" applyAlignment="1">
      <alignment horizontal="center"/>
    </xf>
    <xf numFmtId="0" fontId="41" fillId="0" borderId="20" xfId="2" applyFont="1" applyBorder="1" applyAlignment="1">
      <alignment horizontal="left"/>
    </xf>
    <xf numFmtId="0" fontId="41" fillId="0" borderId="38" xfId="2" applyFont="1" applyFill="1" applyBorder="1" applyAlignment="1">
      <alignment horizontal="center"/>
    </xf>
    <xf numFmtId="0" fontId="41" fillId="0" borderId="44" xfId="0" applyFont="1" applyBorder="1"/>
    <xf numFmtId="0" fontId="48" fillId="0" borderId="0" xfId="0" applyFont="1" applyBorder="1"/>
    <xf numFmtId="0" fontId="41" fillId="0" borderId="0" xfId="0" applyFont="1" applyBorder="1"/>
    <xf numFmtId="0" fontId="48" fillId="0" borderId="19" xfId="2" applyFont="1" applyBorder="1" applyAlignment="1">
      <alignment horizontal="center" vertical="center" wrapText="1"/>
    </xf>
    <xf numFmtId="0" fontId="48" fillId="0" borderId="45" xfId="2" applyFont="1" applyBorder="1" applyAlignment="1">
      <alignment horizontal="center" vertical="center" wrapText="1"/>
    </xf>
    <xf numFmtId="0" fontId="48" fillId="0" borderId="38" xfId="2" applyFont="1" applyBorder="1"/>
    <xf numFmtId="0" fontId="41" fillId="0" borderId="38" xfId="0" applyFont="1" applyBorder="1"/>
    <xf numFmtId="0" fontId="41" fillId="0" borderId="38" xfId="2" applyFont="1" applyBorder="1"/>
    <xf numFmtId="0" fontId="41" fillId="0" borderId="40" xfId="2" applyFont="1" applyBorder="1"/>
    <xf numFmtId="0" fontId="48" fillId="0" borderId="41" xfId="2" applyFont="1" applyBorder="1" applyAlignment="1">
      <alignment horizontal="left"/>
    </xf>
    <xf numFmtId="0" fontId="41" fillId="0" borderId="41" xfId="2" applyFont="1" applyBorder="1" applyAlignment="1">
      <alignment horizontal="left"/>
    </xf>
    <xf numFmtId="0" fontId="41" fillId="0" borderId="0" xfId="0" applyFont="1"/>
    <xf numFmtId="0" fontId="48" fillId="0" borderId="0" xfId="2" applyFont="1" applyBorder="1" applyAlignment="1">
      <alignment horizontal="left"/>
    </xf>
    <xf numFmtId="0" fontId="10" fillId="0" borderId="0" xfId="2" applyFont="1" applyBorder="1" applyAlignment="1">
      <alignment horizontal="left"/>
    </xf>
    <xf numFmtId="0" fontId="4" fillId="0" borderId="0" xfId="2" applyFont="1"/>
    <xf numFmtId="0" fontId="4" fillId="0" borderId="20" xfId="0" applyFont="1" applyBorder="1"/>
    <xf numFmtId="0" fontId="4" fillId="0" borderId="23" xfId="0" applyFont="1" applyFill="1" applyBorder="1"/>
    <xf numFmtId="0" fontId="29" fillId="0" borderId="10" xfId="0" applyFont="1" applyBorder="1"/>
    <xf numFmtId="0" fontId="0" fillId="0" borderId="10" xfId="0" applyBorder="1"/>
    <xf numFmtId="0" fontId="0" fillId="0" borderId="16" xfId="0" applyBorder="1"/>
    <xf numFmtId="0" fontId="0" fillId="0" borderId="22" xfId="0" applyBorder="1"/>
    <xf numFmtId="0" fontId="0" fillId="0" borderId="19" xfId="0" applyBorder="1"/>
    <xf numFmtId="0" fontId="4" fillId="0" borderId="10" xfId="0" applyFont="1" applyBorder="1"/>
    <xf numFmtId="0" fontId="29" fillId="0" borderId="16" xfId="0" applyFont="1" applyBorder="1"/>
    <xf numFmtId="0" fontId="29" fillId="0" borderId="22" xfId="0" applyFont="1" applyBorder="1"/>
    <xf numFmtId="3" fontId="13" fillId="0" borderId="20" xfId="0" applyNumberFormat="1" applyFont="1" applyFill="1" applyBorder="1" applyAlignment="1">
      <alignment horizontal="right" vertical="center"/>
    </xf>
    <xf numFmtId="3" fontId="26" fillId="0" borderId="20" xfId="0" applyNumberFormat="1" applyFont="1" applyFill="1" applyBorder="1" applyAlignment="1">
      <alignment vertical="center"/>
    </xf>
    <xf numFmtId="3" fontId="24" fillId="0" borderId="20" xfId="0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4" fillId="0" borderId="0" xfId="0" applyFont="1" applyFill="1" applyBorder="1"/>
    <xf numFmtId="0" fontId="48" fillId="0" borderId="20" xfId="2" applyFont="1" applyBorder="1" applyAlignment="1">
      <alignment horizontal="left"/>
    </xf>
    <xf numFmtId="0" fontId="49" fillId="0" borderId="2" xfId="0" applyFont="1" applyBorder="1"/>
    <xf numFmtId="3" fontId="50" fillId="0" borderId="10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0" fontId="49" fillId="0" borderId="20" xfId="0" applyFont="1" applyBorder="1" applyAlignment="1"/>
    <xf numFmtId="0" fontId="49" fillId="0" borderId="21" xfId="0" applyFont="1" applyBorder="1" applyAlignment="1">
      <alignment vertical="center"/>
    </xf>
    <xf numFmtId="0" fontId="49" fillId="0" borderId="20" xfId="0" applyFont="1" applyBorder="1"/>
    <xf numFmtId="3" fontId="50" fillId="0" borderId="20" xfId="0" applyNumberFormat="1" applyFont="1" applyBorder="1" applyAlignment="1">
      <alignment vertical="center"/>
    </xf>
    <xf numFmtId="0" fontId="51" fillId="0" borderId="22" xfId="0" applyFont="1" applyBorder="1" applyAlignment="1">
      <alignment vertical="center"/>
    </xf>
    <xf numFmtId="0" fontId="39" fillId="2" borderId="0" xfId="0" applyFont="1" applyFill="1" applyBorder="1"/>
    <xf numFmtId="0" fontId="4" fillId="2" borderId="0" xfId="0" applyFont="1" applyFill="1" applyBorder="1"/>
    <xf numFmtId="3" fontId="39" fillId="2" borderId="20" xfId="0" applyNumberFormat="1" applyFont="1" applyFill="1" applyBorder="1" applyAlignment="1">
      <alignment vertical="center"/>
    </xf>
    <xf numFmtId="3" fontId="53" fillId="2" borderId="20" xfId="0" applyNumberFormat="1" applyFont="1" applyFill="1" applyBorder="1" applyAlignment="1">
      <alignment vertical="center"/>
    </xf>
    <xf numFmtId="0" fontId="29" fillId="0" borderId="33" xfId="2" applyFont="1" applyBorder="1" applyAlignment="1">
      <alignment horizontal="right"/>
    </xf>
    <xf numFmtId="0" fontId="29" fillId="0" borderId="34" xfId="2" applyFont="1" applyBorder="1" applyAlignment="1">
      <alignment horizontal="right"/>
    </xf>
    <xf numFmtId="0" fontId="29" fillId="0" borderId="20" xfId="2" applyFont="1" applyBorder="1" applyAlignment="1">
      <alignment horizontal="right"/>
    </xf>
    <xf numFmtId="0" fontId="29" fillId="0" borderId="36" xfId="2" applyFont="1" applyBorder="1" applyAlignment="1">
      <alignment horizontal="right"/>
    </xf>
    <xf numFmtId="0" fontId="29" fillId="0" borderId="41" xfId="2" applyFont="1" applyBorder="1" applyAlignment="1">
      <alignment horizontal="right"/>
    </xf>
    <xf numFmtId="0" fontId="29" fillId="0" borderId="42" xfId="2" applyFont="1" applyBorder="1" applyAlignment="1">
      <alignment horizontal="right"/>
    </xf>
    <xf numFmtId="0" fontId="48" fillId="0" borderId="33" xfId="2" applyFont="1" applyBorder="1" applyAlignment="1">
      <alignment horizontal="right"/>
    </xf>
    <xf numFmtId="0" fontId="48" fillId="0" borderId="34" xfId="2" applyFont="1" applyBorder="1" applyAlignment="1">
      <alignment horizontal="right"/>
    </xf>
    <xf numFmtId="0" fontId="48" fillId="0" borderId="36" xfId="2" applyFont="1" applyBorder="1" applyAlignment="1">
      <alignment horizontal="right"/>
    </xf>
    <xf numFmtId="0" fontId="48" fillId="0" borderId="20" xfId="2" applyFont="1" applyBorder="1" applyAlignment="1">
      <alignment horizontal="right"/>
    </xf>
    <xf numFmtId="0" fontId="48" fillId="0" borderId="20" xfId="2" applyFont="1" applyBorder="1" applyAlignment="1">
      <alignment horizontal="right" wrapText="1"/>
    </xf>
    <xf numFmtId="0" fontId="48" fillId="0" borderId="36" xfId="2" applyFont="1" applyBorder="1" applyAlignment="1">
      <alignment horizontal="right" wrapText="1"/>
    </xf>
    <xf numFmtId="3" fontId="48" fillId="0" borderId="20" xfId="2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26" xfId="0" applyFont="1" applyBorder="1"/>
    <xf numFmtId="0" fontId="4" fillId="0" borderId="0" xfId="0" applyFont="1" applyBorder="1" applyAlignment="1"/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4" fillId="0" borderId="20" xfId="0" applyFont="1" applyFill="1" applyBorder="1"/>
    <xf numFmtId="0" fontId="4" fillId="2" borderId="20" xfId="0" applyFont="1" applyFill="1" applyBorder="1"/>
    <xf numFmtId="1" fontId="4" fillId="2" borderId="20" xfId="0" applyNumberFormat="1" applyFont="1" applyFill="1" applyBorder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" fillId="0" borderId="21" xfId="0" applyFont="1" applyBorder="1"/>
    <xf numFmtId="0" fontId="4" fillId="2" borderId="21" xfId="0" applyFont="1" applyFill="1" applyBorder="1"/>
    <xf numFmtId="0" fontId="4" fillId="0" borderId="21" xfId="0" applyFont="1" applyFill="1" applyBorder="1"/>
    <xf numFmtId="0" fontId="29" fillId="0" borderId="0" xfId="0" applyFont="1" applyBorder="1" applyAlignment="1">
      <alignment horizontal="right" vertical="center"/>
    </xf>
    <xf numFmtId="0" fontId="4" fillId="0" borderId="0" xfId="0" applyFont="1" applyFill="1" applyBorder="1" applyAlignment="1"/>
    <xf numFmtId="0" fontId="29" fillId="0" borderId="0" xfId="0" applyFont="1" applyBorder="1" applyAlignment="1">
      <alignment horizontal="left" vertical="center"/>
    </xf>
    <xf numFmtId="0" fontId="43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3" fontId="4" fillId="2" borderId="20" xfId="0" applyNumberFormat="1" applyFont="1" applyFill="1" applyBorder="1" applyAlignment="1">
      <alignment vertical="center"/>
    </xf>
    <xf numFmtId="0" fontId="53" fillId="0" borderId="0" xfId="0" applyFont="1"/>
    <xf numFmtId="0" fontId="43" fillId="0" borderId="0" xfId="0" applyFont="1" applyBorder="1"/>
    <xf numFmtId="0" fontId="43" fillId="0" borderId="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5" fillId="0" borderId="0" xfId="0" applyFont="1" applyBorder="1"/>
    <xf numFmtId="0" fontId="55" fillId="0" borderId="0" xfId="0" applyFont="1"/>
    <xf numFmtId="0" fontId="29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39" fillId="2" borderId="0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3" fontId="4" fillId="2" borderId="0" xfId="0" applyNumberFormat="1" applyFont="1" applyFill="1"/>
    <xf numFmtId="0" fontId="4" fillId="0" borderId="0" xfId="0" applyFont="1" applyFill="1" applyBorder="1" applyAlignment="1">
      <alignment horizontal="center"/>
    </xf>
    <xf numFmtId="0" fontId="32" fillId="0" borderId="0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horizontal="right" vertical="center"/>
    </xf>
    <xf numFmtId="3" fontId="26" fillId="2" borderId="0" xfId="0" applyNumberFormat="1" applyFont="1" applyFill="1" applyAlignment="1">
      <alignment vertical="center"/>
    </xf>
    <xf numFmtId="3" fontId="4" fillId="2" borderId="21" xfId="0" applyNumberFormat="1" applyFont="1" applyFill="1" applyBorder="1"/>
    <xf numFmtId="3" fontId="13" fillId="2" borderId="20" xfId="0" applyNumberFormat="1" applyFont="1" applyFill="1" applyBorder="1" applyAlignment="1">
      <alignment horizontal="right" vertical="center"/>
    </xf>
    <xf numFmtId="3" fontId="26" fillId="2" borderId="20" xfId="0" applyNumberFormat="1" applyFont="1" applyFill="1" applyBorder="1" applyAlignment="1">
      <alignment vertical="center"/>
    </xf>
    <xf numFmtId="1" fontId="4" fillId="2" borderId="21" xfId="0" applyNumberFormat="1" applyFont="1" applyFill="1" applyBorder="1"/>
    <xf numFmtId="0" fontId="0" fillId="2" borderId="20" xfId="0" applyFill="1" applyBorder="1"/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9" fillId="0" borderId="2" xfId="0" applyFont="1" applyBorder="1" applyAlignment="1">
      <alignment horizontal="center"/>
    </xf>
    <xf numFmtId="0" fontId="32" fillId="0" borderId="0" xfId="0" applyFont="1" applyBorder="1" applyAlignment="1">
      <alignment horizontal="left" vertical="center"/>
    </xf>
    <xf numFmtId="0" fontId="57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9" fillId="0" borderId="16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4" fillId="0" borderId="22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9" fillId="0" borderId="1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2" fillId="0" borderId="4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32" fillId="0" borderId="0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6" fontId="7" fillId="0" borderId="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1" fontId="7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25" fillId="0" borderId="21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48" fillId="0" borderId="20" xfId="2" applyFont="1" applyBorder="1" applyAlignment="1">
      <alignment horizontal="left"/>
    </xf>
    <xf numFmtId="0" fontId="41" fillId="0" borderId="20" xfId="2" applyFont="1" applyBorder="1" applyAlignment="1">
      <alignment horizontal="left"/>
    </xf>
    <xf numFmtId="0" fontId="42" fillId="0" borderId="20" xfId="2" applyFont="1" applyBorder="1" applyAlignment="1">
      <alignment horizontal="left"/>
    </xf>
    <xf numFmtId="0" fontId="42" fillId="0" borderId="41" xfId="2" applyFont="1" applyBorder="1" applyAlignment="1">
      <alignment horizontal="left"/>
    </xf>
    <xf numFmtId="0" fontId="41" fillId="0" borderId="20" xfId="3" applyFont="1" applyFill="1" applyBorder="1" applyAlignment="1">
      <alignment horizontal="left" wrapText="1"/>
    </xf>
    <xf numFmtId="0" fontId="42" fillId="0" borderId="20" xfId="3" applyFont="1" applyFill="1" applyBorder="1" applyAlignment="1">
      <alignment horizontal="left" wrapText="1"/>
    </xf>
    <xf numFmtId="0" fontId="48" fillId="0" borderId="20" xfId="3" applyFont="1" applyFill="1" applyBorder="1" applyAlignment="1">
      <alignment horizontal="left" wrapText="1"/>
    </xf>
    <xf numFmtId="0" fontId="48" fillId="0" borderId="20" xfId="2" applyFont="1" applyBorder="1" applyAlignment="1">
      <alignment horizontal="left" wrapText="1"/>
    </xf>
    <xf numFmtId="0" fontId="41" fillId="0" borderId="20" xfId="2" applyFont="1" applyBorder="1" applyAlignment="1">
      <alignment horizontal="left" wrapText="1"/>
    </xf>
    <xf numFmtId="0" fontId="29" fillId="0" borderId="41" xfId="2" applyFont="1" applyBorder="1" applyAlignment="1">
      <alignment horizontal="left" wrapText="1"/>
    </xf>
    <xf numFmtId="2" fontId="29" fillId="0" borderId="16" xfId="2" applyNumberFormat="1" applyFont="1" applyBorder="1" applyAlignment="1">
      <alignment horizontal="center" wrapText="1"/>
    </xf>
    <xf numFmtId="2" fontId="29" fillId="0" borderId="21" xfId="2" applyNumberFormat="1" applyFont="1" applyBorder="1" applyAlignment="1">
      <alignment horizontal="center" wrapText="1"/>
    </xf>
    <xf numFmtId="2" fontId="29" fillId="0" borderId="22" xfId="2" applyNumberFormat="1" applyFont="1" applyBorder="1" applyAlignment="1">
      <alignment horizontal="center" wrapText="1"/>
    </xf>
    <xf numFmtId="0" fontId="47" fillId="0" borderId="1" xfId="2" applyFont="1" applyBorder="1" applyAlignment="1">
      <alignment horizontal="center" wrapText="1"/>
    </xf>
    <xf numFmtId="0" fontId="47" fillId="0" borderId="2" xfId="2" applyFont="1" applyBorder="1" applyAlignment="1">
      <alignment horizontal="center" wrapText="1"/>
    </xf>
    <xf numFmtId="0" fontId="47" fillId="0" borderId="3" xfId="2" applyFont="1" applyBorder="1" applyAlignment="1">
      <alignment horizontal="center" wrapText="1"/>
    </xf>
    <xf numFmtId="0" fontId="48" fillId="0" borderId="32" xfId="2" applyFont="1" applyBorder="1" applyAlignment="1">
      <alignment horizontal="left" wrapText="1"/>
    </xf>
    <xf numFmtId="0" fontId="48" fillId="0" borderId="33" xfId="2" applyFont="1" applyBorder="1" applyAlignment="1">
      <alignment horizontal="left" wrapText="1"/>
    </xf>
    <xf numFmtId="0" fontId="29" fillId="0" borderId="21" xfId="2" applyFont="1" applyBorder="1" applyAlignment="1">
      <alignment horizontal="left" wrapText="1"/>
    </xf>
    <xf numFmtId="0" fontId="29" fillId="0" borderId="22" xfId="2" applyFont="1" applyBorder="1" applyAlignment="1">
      <alignment horizontal="left" wrapText="1"/>
    </xf>
    <xf numFmtId="0" fontId="4" fillId="0" borderId="21" xfId="2" applyFont="1" applyBorder="1" applyAlignment="1">
      <alignment horizontal="left" wrapText="1"/>
    </xf>
    <xf numFmtId="0" fontId="4" fillId="0" borderId="22" xfId="2" applyFont="1" applyBorder="1" applyAlignment="1">
      <alignment horizontal="left" wrapText="1"/>
    </xf>
    <xf numFmtId="0" fontId="4" fillId="0" borderId="21" xfId="2" applyFont="1" applyBorder="1" applyAlignment="1">
      <alignment horizontal="center" wrapText="1"/>
    </xf>
    <xf numFmtId="0" fontId="4" fillId="0" borderId="22" xfId="2" applyFont="1" applyBorder="1" applyAlignment="1">
      <alignment horizontal="center" wrapText="1"/>
    </xf>
    <xf numFmtId="0" fontId="43" fillId="0" borderId="22" xfId="2" applyFont="1" applyBorder="1" applyAlignment="1">
      <alignment horizontal="left" wrapText="1"/>
    </xf>
    <xf numFmtId="0" fontId="43" fillId="0" borderId="20" xfId="2" applyFont="1" applyBorder="1" applyAlignment="1">
      <alignment horizontal="left" wrapText="1"/>
    </xf>
    <xf numFmtId="0" fontId="29" fillId="0" borderId="20" xfId="2" applyFont="1" applyBorder="1" applyAlignment="1">
      <alignment horizontal="left" wrapText="1"/>
    </xf>
    <xf numFmtId="2" fontId="47" fillId="0" borderId="0" xfId="2" applyNumberFormat="1" applyFont="1" applyBorder="1" applyAlignment="1">
      <alignment horizontal="center" wrapText="1"/>
    </xf>
    <xf numFmtId="2" fontId="47" fillId="0" borderId="5" xfId="2" applyNumberFormat="1" applyFont="1" applyBorder="1" applyAlignment="1">
      <alignment horizontal="center" wrapText="1"/>
    </xf>
    <xf numFmtId="0" fontId="29" fillId="0" borderId="32" xfId="2" applyFont="1" applyBorder="1" applyAlignment="1">
      <alignment horizontal="left" wrapText="1"/>
    </xf>
    <xf numFmtId="0" fontId="29" fillId="0" borderId="33" xfId="2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4">
    <cellStyle name="Comma_21.Aktivet Afatgjata Materiale  09" xfId="1"/>
    <cellStyle name="Normal" xfId="0" builtinId="0"/>
    <cellStyle name="Normal_asn_2009 Propozimet" xfId="2"/>
    <cellStyle name="Normal_Sheet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57"/>
  <sheetViews>
    <sheetView workbookViewId="0">
      <selection activeCell="D60" sqref="D60"/>
    </sheetView>
  </sheetViews>
  <sheetFormatPr defaultColWidth="4.7109375" defaultRowHeight="12.75"/>
  <cols>
    <col min="1" max="1" width="2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1" spans="2:5" s="7" customFormat="1" ht="33" customHeight="1">
      <c r="B1" s="385" t="s">
        <v>71</v>
      </c>
      <c r="C1" s="386"/>
      <c r="D1" s="386"/>
      <c r="E1" s="387"/>
    </row>
    <row r="2" spans="2:5" s="138" customFormat="1">
      <c r="B2" s="135"/>
      <c r="C2" s="144" t="s">
        <v>148</v>
      </c>
      <c r="D2" s="136"/>
      <c r="E2" s="137"/>
    </row>
    <row r="3" spans="2:5" s="138" customFormat="1" ht="11.25">
      <c r="B3" s="135"/>
      <c r="C3" s="139"/>
      <c r="D3" s="140" t="s">
        <v>149</v>
      </c>
      <c r="E3" s="137"/>
    </row>
    <row r="4" spans="2:5" s="138" customFormat="1" ht="11.25">
      <c r="B4" s="135"/>
      <c r="C4" s="139"/>
      <c r="D4" s="214" t="s">
        <v>288</v>
      </c>
      <c r="E4" s="137"/>
    </row>
    <row r="5" spans="2:5" s="138" customFormat="1" ht="11.25">
      <c r="B5" s="135"/>
      <c r="C5" s="215" t="s">
        <v>289</v>
      </c>
      <c r="D5" s="148"/>
      <c r="E5" s="137"/>
    </row>
    <row r="6" spans="2:5" s="138" customFormat="1" ht="11.25">
      <c r="B6" s="135"/>
      <c r="C6" s="139"/>
      <c r="D6" s="140" t="s">
        <v>150</v>
      </c>
      <c r="E6" s="137"/>
    </row>
    <row r="7" spans="2:5" s="138" customFormat="1" ht="11.25">
      <c r="B7" s="135"/>
      <c r="C7" s="141"/>
      <c r="D7" s="140" t="s">
        <v>151</v>
      </c>
      <c r="E7" s="137"/>
    </row>
    <row r="8" spans="2:5" s="138" customFormat="1" ht="11.25">
      <c r="B8" s="135"/>
      <c r="C8" s="142"/>
      <c r="D8" s="143" t="s">
        <v>152</v>
      </c>
      <c r="E8" s="137"/>
    </row>
    <row r="9" spans="2:5" ht="5.25" customHeight="1">
      <c r="B9" s="1"/>
      <c r="C9" s="2"/>
      <c r="D9" s="2"/>
      <c r="E9" s="3"/>
    </row>
    <row r="10" spans="2:5" ht="15.75">
      <c r="B10" s="1"/>
      <c r="C10" s="149" t="s">
        <v>153</v>
      </c>
      <c r="D10" s="150" t="s">
        <v>154</v>
      </c>
      <c r="E10" s="3"/>
    </row>
    <row r="11" spans="2:5" ht="6" customHeight="1">
      <c r="B11" s="1"/>
      <c r="C11" s="151"/>
      <c r="E11" s="3"/>
    </row>
    <row r="12" spans="2:5">
      <c r="B12" s="1"/>
      <c r="C12" s="152">
        <v>1</v>
      </c>
      <c r="D12" s="153" t="s">
        <v>155</v>
      </c>
      <c r="E12" s="3"/>
    </row>
    <row r="13" spans="2:5">
      <c r="B13" s="1"/>
      <c r="C13" s="152">
        <v>2</v>
      </c>
      <c r="D13" s="30" t="s">
        <v>156</v>
      </c>
      <c r="E13" s="3"/>
    </row>
    <row r="14" spans="2:5">
      <c r="B14" s="1"/>
      <c r="C14" s="154">
        <v>3</v>
      </c>
      <c r="D14" s="30" t="s">
        <v>157</v>
      </c>
      <c r="E14" s="3"/>
    </row>
    <row r="15" spans="2:5" s="30" customFormat="1">
      <c r="B15" s="155"/>
      <c r="C15" s="154">
        <v>4</v>
      </c>
      <c r="D15" s="154" t="s">
        <v>158</v>
      </c>
      <c r="E15" s="156"/>
    </row>
    <row r="16" spans="2:5" s="30" customFormat="1">
      <c r="B16" s="155"/>
      <c r="C16" s="154"/>
      <c r="D16" s="153" t="s">
        <v>159</v>
      </c>
      <c r="E16" s="156"/>
    </row>
    <row r="17" spans="2:5" s="30" customFormat="1">
      <c r="B17" s="155"/>
      <c r="C17" s="154" t="s">
        <v>160</v>
      </c>
      <c r="D17" s="154"/>
      <c r="E17" s="156"/>
    </row>
    <row r="18" spans="2:5" s="30" customFormat="1">
      <c r="B18" s="155"/>
      <c r="C18" s="154"/>
      <c r="D18" s="153" t="s">
        <v>161</v>
      </c>
      <c r="E18" s="156"/>
    </row>
    <row r="19" spans="2:5" s="30" customFormat="1">
      <c r="B19" s="155"/>
      <c r="C19" s="154" t="s">
        <v>162</v>
      </c>
      <c r="D19" s="154"/>
      <c r="E19" s="156"/>
    </row>
    <row r="20" spans="2:5" s="30" customFormat="1">
      <c r="B20" s="155"/>
      <c r="C20" s="154"/>
      <c r="D20" s="153" t="s">
        <v>163</v>
      </c>
      <c r="E20" s="156"/>
    </row>
    <row r="21" spans="2:5" s="30" customFormat="1">
      <c r="B21" s="155"/>
      <c r="C21" s="154" t="s">
        <v>164</v>
      </c>
      <c r="D21" s="154"/>
      <c r="E21" s="156"/>
    </row>
    <row r="22" spans="2:5" s="30" customFormat="1">
      <c r="B22" s="155"/>
      <c r="C22" s="154"/>
      <c r="D22" s="154" t="s">
        <v>165</v>
      </c>
      <c r="E22" s="156"/>
    </row>
    <row r="23" spans="2:5" s="30" customFormat="1">
      <c r="B23" s="155"/>
      <c r="C23" s="154" t="s">
        <v>166</v>
      </c>
      <c r="D23" s="154"/>
      <c r="E23" s="156"/>
    </row>
    <row r="24" spans="2:5" s="30" customFormat="1">
      <c r="B24" s="155"/>
      <c r="C24" s="153" t="s">
        <v>167</v>
      </c>
      <c r="D24" s="154"/>
      <c r="E24" s="156"/>
    </row>
    <row r="25" spans="2:5" s="30" customFormat="1">
      <c r="B25" s="155"/>
      <c r="C25" s="154"/>
      <c r="D25" s="154" t="s">
        <v>168</v>
      </c>
      <c r="E25" s="156"/>
    </row>
    <row r="26" spans="2:5" s="30" customFormat="1">
      <c r="B26" s="155"/>
      <c r="C26" s="153" t="s">
        <v>169</v>
      </c>
      <c r="D26" s="154"/>
      <c r="E26" s="156"/>
    </row>
    <row r="27" spans="2:5" s="30" customFormat="1">
      <c r="B27" s="155"/>
      <c r="C27" s="154"/>
      <c r="D27" s="154" t="s">
        <v>170</v>
      </c>
      <c r="E27" s="156"/>
    </row>
    <row r="28" spans="2:5" s="30" customFormat="1">
      <c r="B28" s="155"/>
      <c r="C28" s="153" t="s">
        <v>171</v>
      </c>
      <c r="D28" s="154"/>
      <c r="E28" s="156"/>
    </row>
    <row r="29" spans="2:5" s="30" customFormat="1">
      <c r="B29" s="155"/>
      <c r="C29" s="154" t="s">
        <v>172</v>
      </c>
      <c r="D29" s="154" t="s">
        <v>173</v>
      </c>
      <c r="E29" s="156"/>
    </row>
    <row r="30" spans="2:5" s="30" customFormat="1">
      <c r="B30" s="155"/>
      <c r="C30" s="154"/>
      <c r="D30" s="153" t="s">
        <v>174</v>
      </c>
      <c r="E30" s="156"/>
    </row>
    <row r="31" spans="2:5" s="30" customFormat="1">
      <c r="B31" s="155"/>
      <c r="C31" s="154"/>
      <c r="D31" s="153" t="s">
        <v>175</v>
      </c>
      <c r="E31" s="156"/>
    </row>
    <row r="32" spans="2:5" s="30" customFormat="1">
      <c r="B32" s="155"/>
      <c r="C32" s="154"/>
      <c r="D32" s="153" t="s">
        <v>176</v>
      </c>
      <c r="E32" s="156"/>
    </row>
    <row r="33" spans="2:5" s="30" customFormat="1">
      <c r="B33" s="155"/>
      <c r="C33" s="154"/>
      <c r="D33" s="153" t="s">
        <v>177</v>
      </c>
      <c r="E33" s="156"/>
    </row>
    <row r="34" spans="2:5" s="30" customFormat="1">
      <c r="B34" s="155"/>
      <c r="C34" s="154"/>
      <c r="D34" s="153" t="s">
        <v>178</v>
      </c>
      <c r="E34" s="156"/>
    </row>
    <row r="35" spans="2:5" s="30" customFormat="1">
      <c r="B35" s="155"/>
      <c r="C35" s="154"/>
      <c r="D35" s="153" t="s">
        <v>179</v>
      </c>
      <c r="E35" s="156"/>
    </row>
    <row r="36" spans="2:5" s="30" customFormat="1" ht="6" customHeight="1">
      <c r="B36" s="155"/>
      <c r="C36" s="154"/>
      <c r="D36" s="154"/>
      <c r="E36" s="156"/>
    </row>
    <row r="37" spans="2:5" s="30" customFormat="1" ht="15.75">
      <c r="B37" s="155"/>
      <c r="C37" s="149" t="s">
        <v>180</v>
      </c>
      <c r="D37" s="150" t="s">
        <v>181</v>
      </c>
      <c r="E37" s="156"/>
    </row>
    <row r="38" spans="2:5" s="30" customFormat="1" ht="4.5" customHeight="1">
      <c r="B38" s="155"/>
      <c r="C38" s="154"/>
      <c r="D38" s="154"/>
      <c r="E38" s="156"/>
    </row>
    <row r="39" spans="2:5" s="30" customFormat="1">
      <c r="B39" s="155"/>
      <c r="C39" s="154"/>
      <c r="D39" s="153" t="s">
        <v>182</v>
      </c>
      <c r="E39" s="156"/>
    </row>
    <row r="40" spans="2:5" s="30" customFormat="1">
      <c r="B40" s="155"/>
      <c r="C40" s="154" t="s">
        <v>183</v>
      </c>
      <c r="D40" s="154"/>
      <c r="E40" s="156"/>
    </row>
    <row r="41" spans="2:5" s="30" customFormat="1">
      <c r="B41" s="155"/>
      <c r="C41" s="154"/>
      <c r="D41" s="154" t="s">
        <v>184</v>
      </c>
      <c r="E41" s="156"/>
    </row>
    <row r="42" spans="2:5" s="30" customFormat="1">
      <c r="B42" s="155"/>
      <c r="C42" s="154" t="s">
        <v>185</v>
      </c>
      <c r="D42" s="154"/>
      <c r="E42" s="156"/>
    </row>
    <row r="43" spans="2:5" s="30" customFormat="1">
      <c r="B43" s="155"/>
      <c r="C43" s="154"/>
      <c r="D43" s="154" t="s">
        <v>186</v>
      </c>
      <c r="E43" s="156"/>
    </row>
    <row r="44" spans="2:5" s="30" customFormat="1">
      <c r="B44" s="155"/>
      <c r="C44" s="154" t="s">
        <v>187</v>
      </c>
      <c r="D44" s="154"/>
      <c r="E44" s="156"/>
    </row>
    <row r="45" spans="2:5" s="30" customFormat="1">
      <c r="B45" s="155"/>
      <c r="C45" s="154"/>
      <c r="D45" s="154" t="s">
        <v>188</v>
      </c>
      <c r="E45" s="156"/>
    </row>
    <row r="46" spans="2:5" s="30" customFormat="1">
      <c r="B46" s="155"/>
      <c r="C46" s="154" t="s">
        <v>189</v>
      </c>
      <c r="D46" s="154"/>
      <c r="E46" s="156"/>
    </row>
    <row r="47" spans="2:5" s="30" customFormat="1">
      <c r="B47" s="155"/>
      <c r="D47" s="30" t="s">
        <v>190</v>
      </c>
      <c r="E47" s="156"/>
    </row>
    <row r="48" spans="2:5" s="30" customFormat="1">
      <c r="B48" s="155"/>
      <c r="C48" s="30" t="s">
        <v>191</v>
      </c>
      <c r="E48" s="156"/>
    </row>
    <row r="49" spans="2:5" s="30" customFormat="1">
      <c r="B49" s="155"/>
      <c r="C49" s="30" t="s">
        <v>192</v>
      </c>
      <c r="E49" s="156"/>
    </row>
    <row r="50" spans="2:5" s="30" customFormat="1">
      <c r="B50" s="155"/>
      <c r="C50" s="30" t="s">
        <v>193</v>
      </c>
      <c r="D50" s="154"/>
      <c r="E50" s="156"/>
    </row>
    <row r="51" spans="2:5" s="30" customFormat="1">
      <c r="B51" s="155"/>
      <c r="C51" s="154"/>
      <c r="D51" s="30" t="s">
        <v>194</v>
      </c>
      <c r="E51" s="156"/>
    </row>
    <row r="52" spans="2:5" s="30" customFormat="1">
      <c r="B52" s="155"/>
      <c r="C52" s="154"/>
      <c r="D52" s="154" t="s">
        <v>195</v>
      </c>
      <c r="E52" s="156"/>
    </row>
    <row r="53" spans="2:5" s="22" customFormat="1">
      <c r="B53" s="19"/>
      <c r="C53" s="20"/>
      <c r="D53" s="20" t="s">
        <v>196</v>
      </c>
      <c r="E53" s="21"/>
    </row>
    <row r="54" spans="2:5">
      <c r="B54" s="1"/>
      <c r="C54" s="30"/>
      <c r="D54" s="30" t="s">
        <v>197</v>
      </c>
      <c r="E54" s="3"/>
    </row>
    <row r="55" spans="2:5">
      <c r="B55" s="1"/>
      <c r="C55" s="30" t="s">
        <v>198</v>
      </c>
      <c r="D55" s="30"/>
      <c r="E55" s="3"/>
    </row>
    <row r="56" spans="2:5">
      <c r="B56" s="1"/>
      <c r="C56" s="30"/>
      <c r="D56" s="30"/>
      <c r="E56" s="157">
        <v>1</v>
      </c>
    </row>
    <row r="57" spans="2:5">
      <c r="B57" s="4"/>
      <c r="C57" s="5"/>
      <c r="D57" s="5"/>
      <c r="E57" s="6"/>
    </row>
  </sheetData>
  <mergeCells count="1">
    <mergeCell ref="B1:E1"/>
  </mergeCells>
  <phoneticPr fontId="0" type="noConversion"/>
  <printOptions horizontalCentered="1" verticalCentered="1"/>
  <pageMargins left="0" right="0" top="0" bottom="0" header="0.511811023622047" footer="0.23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66"/>
  <sheetViews>
    <sheetView topLeftCell="H1" workbookViewId="0">
      <selection activeCell="M14" sqref="M14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3.85546875" customWidth="1"/>
    <col min="11" max="11" width="27.85546875" customWidth="1"/>
    <col min="257" max="263" width="0" hidden="1" customWidth="1"/>
    <col min="264" max="264" width="3.7109375" customWidth="1"/>
    <col min="265" max="265" width="10.85546875" customWidth="1"/>
    <col min="266" max="266" width="33.85546875" customWidth="1"/>
    <col min="267" max="267" width="23.85546875" customWidth="1"/>
    <col min="513" max="519" width="0" hidden="1" customWidth="1"/>
    <col min="520" max="520" width="3.7109375" customWidth="1"/>
    <col min="521" max="521" width="10.85546875" customWidth="1"/>
    <col min="522" max="522" width="33.85546875" customWidth="1"/>
    <col min="523" max="523" width="23.85546875" customWidth="1"/>
    <col min="769" max="775" width="0" hidden="1" customWidth="1"/>
    <col min="776" max="776" width="3.7109375" customWidth="1"/>
    <col min="777" max="777" width="10.85546875" customWidth="1"/>
    <col min="778" max="778" width="33.85546875" customWidth="1"/>
    <col min="779" max="779" width="23.85546875" customWidth="1"/>
    <col min="1025" max="1031" width="0" hidden="1" customWidth="1"/>
    <col min="1032" max="1032" width="3.7109375" customWidth="1"/>
    <col min="1033" max="1033" width="10.85546875" customWidth="1"/>
    <col min="1034" max="1034" width="33.85546875" customWidth="1"/>
    <col min="1035" max="1035" width="23.85546875" customWidth="1"/>
    <col min="1281" max="1287" width="0" hidden="1" customWidth="1"/>
    <col min="1288" max="1288" width="3.7109375" customWidth="1"/>
    <col min="1289" max="1289" width="10.85546875" customWidth="1"/>
    <col min="1290" max="1290" width="33.85546875" customWidth="1"/>
    <col min="1291" max="1291" width="23.85546875" customWidth="1"/>
    <col min="1537" max="1543" width="0" hidden="1" customWidth="1"/>
    <col min="1544" max="1544" width="3.7109375" customWidth="1"/>
    <col min="1545" max="1545" width="10.85546875" customWidth="1"/>
    <col min="1546" max="1546" width="33.85546875" customWidth="1"/>
    <col min="1547" max="1547" width="23.85546875" customWidth="1"/>
    <col min="1793" max="1799" width="0" hidden="1" customWidth="1"/>
    <col min="1800" max="1800" width="3.7109375" customWidth="1"/>
    <col min="1801" max="1801" width="10.85546875" customWidth="1"/>
    <col min="1802" max="1802" width="33.85546875" customWidth="1"/>
    <col min="1803" max="1803" width="23.85546875" customWidth="1"/>
    <col min="2049" max="2055" width="0" hidden="1" customWidth="1"/>
    <col min="2056" max="2056" width="3.7109375" customWidth="1"/>
    <col min="2057" max="2057" width="10.85546875" customWidth="1"/>
    <col min="2058" max="2058" width="33.85546875" customWidth="1"/>
    <col min="2059" max="2059" width="23.85546875" customWidth="1"/>
    <col min="2305" max="2311" width="0" hidden="1" customWidth="1"/>
    <col min="2312" max="2312" width="3.7109375" customWidth="1"/>
    <col min="2313" max="2313" width="10.85546875" customWidth="1"/>
    <col min="2314" max="2314" width="33.85546875" customWidth="1"/>
    <col min="2315" max="2315" width="23.85546875" customWidth="1"/>
    <col min="2561" max="2567" width="0" hidden="1" customWidth="1"/>
    <col min="2568" max="2568" width="3.7109375" customWidth="1"/>
    <col min="2569" max="2569" width="10.85546875" customWidth="1"/>
    <col min="2570" max="2570" width="33.85546875" customWidth="1"/>
    <col min="2571" max="2571" width="23.85546875" customWidth="1"/>
    <col min="2817" max="2823" width="0" hidden="1" customWidth="1"/>
    <col min="2824" max="2824" width="3.7109375" customWidth="1"/>
    <col min="2825" max="2825" width="10.85546875" customWidth="1"/>
    <col min="2826" max="2826" width="33.85546875" customWidth="1"/>
    <col min="2827" max="2827" width="23.85546875" customWidth="1"/>
    <col min="3073" max="3079" width="0" hidden="1" customWidth="1"/>
    <col min="3080" max="3080" width="3.7109375" customWidth="1"/>
    <col min="3081" max="3081" width="10.85546875" customWidth="1"/>
    <col min="3082" max="3082" width="33.85546875" customWidth="1"/>
    <col min="3083" max="3083" width="23.85546875" customWidth="1"/>
    <col min="3329" max="3335" width="0" hidden="1" customWidth="1"/>
    <col min="3336" max="3336" width="3.7109375" customWidth="1"/>
    <col min="3337" max="3337" width="10.85546875" customWidth="1"/>
    <col min="3338" max="3338" width="33.85546875" customWidth="1"/>
    <col min="3339" max="3339" width="23.85546875" customWidth="1"/>
    <col min="3585" max="3591" width="0" hidden="1" customWidth="1"/>
    <col min="3592" max="3592" width="3.7109375" customWidth="1"/>
    <col min="3593" max="3593" width="10.85546875" customWidth="1"/>
    <col min="3594" max="3594" width="33.85546875" customWidth="1"/>
    <col min="3595" max="3595" width="23.85546875" customWidth="1"/>
    <col min="3841" max="3847" width="0" hidden="1" customWidth="1"/>
    <col min="3848" max="3848" width="3.7109375" customWidth="1"/>
    <col min="3849" max="3849" width="10.85546875" customWidth="1"/>
    <col min="3850" max="3850" width="33.85546875" customWidth="1"/>
    <col min="3851" max="3851" width="23.85546875" customWidth="1"/>
    <col min="4097" max="4103" width="0" hidden="1" customWidth="1"/>
    <col min="4104" max="4104" width="3.7109375" customWidth="1"/>
    <col min="4105" max="4105" width="10.85546875" customWidth="1"/>
    <col min="4106" max="4106" width="33.85546875" customWidth="1"/>
    <col min="4107" max="4107" width="23.85546875" customWidth="1"/>
    <col min="4353" max="4359" width="0" hidden="1" customWidth="1"/>
    <col min="4360" max="4360" width="3.7109375" customWidth="1"/>
    <col min="4361" max="4361" width="10.85546875" customWidth="1"/>
    <col min="4362" max="4362" width="33.85546875" customWidth="1"/>
    <col min="4363" max="4363" width="23.85546875" customWidth="1"/>
    <col min="4609" max="4615" width="0" hidden="1" customWidth="1"/>
    <col min="4616" max="4616" width="3.7109375" customWidth="1"/>
    <col min="4617" max="4617" width="10.85546875" customWidth="1"/>
    <col min="4618" max="4618" width="33.85546875" customWidth="1"/>
    <col min="4619" max="4619" width="23.85546875" customWidth="1"/>
    <col min="4865" max="4871" width="0" hidden="1" customWidth="1"/>
    <col min="4872" max="4872" width="3.7109375" customWidth="1"/>
    <col min="4873" max="4873" width="10.85546875" customWidth="1"/>
    <col min="4874" max="4874" width="33.85546875" customWidth="1"/>
    <col min="4875" max="4875" width="23.85546875" customWidth="1"/>
    <col min="5121" max="5127" width="0" hidden="1" customWidth="1"/>
    <col min="5128" max="5128" width="3.7109375" customWidth="1"/>
    <col min="5129" max="5129" width="10.85546875" customWidth="1"/>
    <col min="5130" max="5130" width="33.85546875" customWidth="1"/>
    <col min="5131" max="5131" width="23.85546875" customWidth="1"/>
    <col min="5377" max="5383" width="0" hidden="1" customWidth="1"/>
    <col min="5384" max="5384" width="3.7109375" customWidth="1"/>
    <col min="5385" max="5385" width="10.85546875" customWidth="1"/>
    <col min="5386" max="5386" width="33.85546875" customWidth="1"/>
    <col min="5387" max="5387" width="23.85546875" customWidth="1"/>
    <col min="5633" max="5639" width="0" hidden="1" customWidth="1"/>
    <col min="5640" max="5640" width="3.7109375" customWidth="1"/>
    <col min="5641" max="5641" width="10.85546875" customWidth="1"/>
    <col min="5642" max="5642" width="33.85546875" customWidth="1"/>
    <col min="5643" max="5643" width="23.85546875" customWidth="1"/>
    <col min="5889" max="5895" width="0" hidden="1" customWidth="1"/>
    <col min="5896" max="5896" width="3.7109375" customWidth="1"/>
    <col min="5897" max="5897" width="10.85546875" customWidth="1"/>
    <col min="5898" max="5898" width="33.85546875" customWidth="1"/>
    <col min="5899" max="5899" width="23.85546875" customWidth="1"/>
    <col min="6145" max="6151" width="0" hidden="1" customWidth="1"/>
    <col min="6152" max="6152" width="3.7109375" customWidth="1"/>
    <col min="6153" max="6153" width="10.85546875" customWidth="1"/>
    <col min="6154" max="6154" width="33.85546875" customWidth="1"/>
    <col min="6155" max="6155" width="23.85546875" customWidth="1"/>
    <col min="6401" max="6407" width="0" hidden="1" customWidth="1"/>
    <col min="6408" max="6408" width="3.7109375" customWidth="1"/>
    <col min="6409" max="6409" width="10.85546875" customWidth="1"/>
    <col min="6410" max="6410" width="33.85546875" customWidth="1"/>
    <col min="6411" max="6411" width="23.85546875" customWidth="1"/>
    <col min="6657" max="6663" width="0" hidden="1" customWidth="1"/>
    <col min="6664" max="6664" width="3.7109375" customWidth="1"/>
    <col min="6665" max="6665" width="10.85546875" customWidth="1"/>
    <col min="6666" max="6666" width="33.85546875" customWidth="1"/>
    <col min="6667" max="6667" width="23.85546875" customWidth="1"/>
    <col min="6913" max="6919" width="0" hidden="1" customWidth="1"/>
    <col min="6920" max="6920" width="3.7109375" customWidth="1"/>
    <col min="6921" max="6921" width="10.85546875" customWidth="1"/>
    <col min="6922" max="6922" width="33.85546875" customWidth="1"/>
    <col min="6923" max="6923" width="23.85546875" customWidth="1"/>
    <col min="7169" max="7175" width="0" hidden="1" customWidth="1"/>
    <col min="7176" max="7176" width="3.7109375" customWidth="1"/>
    <col min="7177" max="7177" width="10.85546875" customWidth="1"/>
    <col min="7178" max="7178" width="33.85546875" customWidth="1"/>
    <col min="7179" max="7179" width="23.85546875" customWidth="1"/>
    <col min="7425" max="7431" width="0" hidden="1" customWidth="1"/>
    <col min="7432" max="7432" width="3.7109375" customWidth="1"/>
    <col min="7433" max="7433" width="10.85546875" customWidth="1"/>
    <col min="7434" max="7434" width="33.85546875" customWidth="1"/>
    <col min="7435" max="7435" width="23.85546875" customWidth="1"/>
    <col min="7681" max="7687" width="0" hidden="1" customWidth="1"/>
    <col min="7688" max="7688" width="3.7109375" customWidth="1"/>
    <col min="7689" max="7689" width="10.85546875" customWidth="1"/>
    <col min="7690" max="7690" width="33.85546875" customWidth="1"/>
    <col min="7691" max="7691" width="23.85546875" customWidth="1"/>
    <col min="7937" max="7943" width="0" hidden="1" customWidth="1"/>
    <col min="7944" max="7944" width="3.7109375" customWidth="1"/>
    <col min="7945" max="7945" width="10.85546875" customWidth="1"/>
    <col min="7946" max="7946" width="33.85546875" customWidth="1"/>
    <col min="7947" max="7947" width="23.85546875" customWidth="1"/>
    <col min="8193" max="8199" width="0" hidden="1" customWidth="1"/>
    <col min="8200" max="8200" width="3.7109375" customWidth="1"/>
    <col min="8201" max="8201" width="10.85546875" customWidth="1"/>
    <col min="8202" max="8202" width="33.85546875" customWidth="1"/>
    <col min="8203" max="8203" width="23.85546875" customWidth="1"/>
    <col min="8449" max="8455" width="0" hidden="1" customWidth="1"/>
    <col min="8456" max="8456" width="3.7109375" customWidth="1"/>
    <col min="8457" max="8457" width="10.85546875" customWidth="1"/>
    <col min="8458" max="8458" width="33.85546875" customWidth="1"/>
    <col min="8459" max="8459" width="23.85546875" customWidth="1"/>
    <col min="8705" max="8711" width="0" hidden="1" customWidth="1"/>
    <col min="8712" max="8712" width="3.7109375" customWidth="1"/>
    <col min="8713" max="8713" width="10.85546875" customWidth="1"/>
    <col min="8714" max="8714" width="33.85546875" customWidth="1"/>
    <col min="8715" max="8715" width="23.85546875" customWidth="1"/>
    <col min="8961" max="8967" width="0" hidden="1" customWidth="1"/>
    <col min="8968" max="8968" width="3.7109375" customWidth="1"/>
    <col min="8969" max="8969" width="10.85546875" customWidth="1"/>
    <col min="8970" max="8970" width="33.85546875" customWidth="1"/>
    <col min="8971" max="8971" width="23.85546875" customWidth="1"/>
    <col min="9217" max="9223" width="0" hidden="1" customWidth="1"/>
    <col min="9224" max="9224" width="3.7109375" customWidth="1"/>
    <col min="9225" max="9225" width="10.85546875" customWidth="1"/>
    <col min="9226" max="9226" width="33.85546875" customWidth="1"/>
    <col min="9227" max="9227" width="23.85546875" customWidth="1"/>
    <col min="9473" max="9479" width="0" hidden="1" customWidth="1"/>
    <col min="9480" max="9480" width="3.7109375" customWidth="1"/>
    <col min="9481" max="9481" width="10.85546875" customWidth="1"/>
    <col min="9482" max="9482" width="33.85546875" customWidth="1"/>
    <col min="9483" max="9483" width="23.85546875" customWidth="1"/>
    <col min="9729" max="9735" width="0" hidden="1" customWidth="1"/>
    <col min="9736" max="9736" width="3.7109375" customWidth="1"/>
    <col min="9737" max="9737" width="10.85546875" customWidth="1"/>
    <col min="9738" max="9738" width="33.85546875" customWidth="1"/>
    <col min="9739" max="9739" width="23.85546875" customWidth="1"/>
    <col min="9985" max="9991" width="0" hidden="1" customWidth="1"/>
    <col min="9992" max="9992" width="3.7109375" customWidth="1"/>
    <col min="9993" max="9993" width="10.85546875" customWidth="1"/>
    <col min="9994" max="9994" width="33.85546875" customWidth="1"/>
    <col min="9995" max="9995" width="23.85546875" customWidth="1"/>
    <col min="10241" max="10247" width="0" hidden="1" customWidth="1"/>
    <col min="10248" max="10248" width="3.7109375" customWidth="1"/>
    <col min="10249" max="10249" width="10.85546875" customWidth="1"/>
    <col min="10250" max="10250" width="33.85546875" customWidth="1"/>
    <col min="10251" max="10251" width="23.85546875" customWidth="1"/>
    <col min="10497" max="10503" width="0" hidden="1" customWidth="1"/>
    <col min="10504" max="10504" width="3.7109375" customWidth="1"/>
    <col min="10505" max="10505" width="10.85546875" customWidth="1"/>
    <col min="10506" max="10506" width="33.85546875" customWidth="1"/>
    <col min="10507" max="10507" width="23.85546875" customWidth="1"/>
    <col min="10753" max="10759" width="0" hidden="1" customWidth="1"/>
    <col min="10760" max="10760" width="3.7109375" customWidth="1"/>
    <col min="10761" max="10761" width="10.85546875" customWidth="1"/>
    <col min="10762" max="10762" width="33.85546875" customWidth="1"/>
    <col min="10763" max="10763" width="23.85546875" customWidth="1"/>
    <col min="11009" max="11015" width="0" hidden="1" customWidth="1"/>
    <col min="11016" max="11016" width="3.7109375" customWidth="1"/>
    <col min="11017" max="11017" width="10.85546875" customWidth="1"/>
    <col min="11018" max="11018" width="33.85546875" customWidth="1"/>
    <col min="11019" max="11019" width="23.85546875" customWidth="1"/>
    <col min="11265" max="11271" width="0" hidden="1" customWidth="1"/>
    <col min="11272" max="11272" width="3.7109375" customWidth="1"/>
    <col min="11273" max="11273" width="10.85546875" customWidth="1"/>
    <col min="11274" max="11274" width="33.85546875" customWidth="1"/>
    <col min="11275" max="11275" width="23.85546875" customWidth="1"/>
    <col min="11521" max="11527" width="0" hidden="1" customWidth="1"/>
    <col min="11528" max="11528" width="3.7109375" customWidth="1"/>
    <col min="11529" max="11529" width="10.85546875" customWidth="1"/>
    <col min="11530" max="11530" width="33.85546875" customWidth="1"/>
    <col min="11531" max="11531" width="23.85546875" customWidth="1"/>
    <col min="11777" max="11783" width="0" hidden="1" customWidth="1"/>
    <col min="11784" max="11784" width="3.7109375" customWidth="1"/>
    <col min="11785" max="11785" width="10.85546875" customWidth="1"/>
    <col min="11786" max="11786" width="33.85546875" customWidth="1"/>
    <col min="11787" max="11787" width="23.85546875" customWidth="1"/>
    <col min="12033" max="12039" width="0" hidden="1" customWidth="1"/>
    <col min="12040" max="12040" width="3.7109375" customWidth="1"/>
    <col min="12041" max="12041" width="10.85546875" customWidth="1"/>
    <col min="12042" max="12042" width="33.85546875" customWidth="1"/>
    <col min="12043" max="12043" width="23.85546875" customWidth="1"/>
    <col min="12289" max="12295" width="0" hidden="1" customWidth="1"/>
    <col min="12296" max="12296" width="3.7109375" customWidth="1"/>
    <col min="12297" max="12297" width="10.85546875" customWidth="1"/>
    <col min="12298" max="12298" width="33.85546875" customWidth="1"/>
    <col min="12299" max="12299" width="23.85546875" customWidth="1"/>
    <col min="12545" max="12551" width="0" hidden="1" customWidth="1"/>
    <col min="12552" max="12552" width="3.7109375" customWidth="1"/>
    <col min="12553" max="12553" width="10.85546875" customWidth="1"/>
    <col min="12554" max="12554" width="33.85546875" customWidth="1"/>
    <col min="12555" max="12555" width="23.85546875" customWidth="1"/>
    <col min="12801" max="12807" width="0" hidden="1" customWidth="1"/>
    <col min="12808" max="12808" width="3.7109375" customWidth="1"/>
    <col min="12809" max="12809" width="10.85546875" customWidth="1"/>
    <col min="12810" max="12810" width="33.85546875" customWidth="1"/>
    <col min="12811" max="12811" width="23.85546875" customWidth="1"/>
    <col min="13057" max="13063" width="0" hidden="1" customWidth="1"/>
    <col min="13064" max="13064" width="3.7109375" customWidth="1"/>
    <col min="13065" max="13065" width="10.85546875" customWidth="1"/>
    <col min="13066" max="13066" width="33.85546875" customWidth="1"/>
    <col min="13067" max="13067" width="23.85546875" customWidth="1"/>
    <col min="13313" max="13319" width="0" hidden="1" customWidth="1"/>
    <col min="13320" max="13320" width="3.7109375" customWidth="1"/>
    <col min="13321" max="13321" width="10.85546875" customWidth="1"/>
    <col min="13322" max="13322" width="33.85546875" customWidth="1"/>
    <col min="13323" max="13323" width="23.85546875" customWidth="1"/>
    <col min="13569" max="13575" width="0" hidden="1" customWidth="1"/>
    <col min="13576" max="13576" width="3.7109375" customWidth="1"/>
    <col min="13577" max="13577" width="10.85546875" customWidth="1"/>
    <col min="13578" max="13578" width="33.85546875" customWidth="1"/>
    <col min="13579" max="13579" width="23.85546875" customWidth="1"/>
    <col min="13825" max="13831" width="0" hidden="1" customWidth="1"/>
    <col min="13832" max="13832" width="3.7109375" customWidth="1"/>
    <col min="13833" max="13833" width="10.85546875" customWidth="1"/>
    <col min="13834" max="13834" width="33.85546875" customWidth="1"/>
    <col min="13835" max="13835" width="23.85546875" customWidth="1"/>
    <col min="14081" max="14087" width="0" hidden="1" customWidth="1"/>
    <col min="14088" max="14088" width="3.7109375" customWidth="1"/>
    <col min="14089" max="14089" width="10.85546875" customWidth="1"/>
    <col min="14090" max="14090" width="33.85546875" customWidth="1"/>
    <col min="14091" max="14091" width="23.85546875" customWidth="1"/>
    <col min="14337" max="14343" width="0" hidden="1" customWidth="1"/>
    <col min="14344" max="14344" width="3.7109375" customWidth="1"/>
    <col min="14345" max="14345" width="10.85546875" customWidth="1"/>
    <col min="14346" max="14346" width="33.85546875" customWidth="1"/>
    <col min="14347" max="14347" width="23.85546875" customWidth="1"/>
    <col min="14593" max="14599" width="0" hidden="1" customWidth="1"/>
    <col min="14600" max="14600" width="3.7109375" customWidth="1"/>
    <col min="14601" max="14601" width="10.85546875" customWidth="1"/>
    <col min="14602" max="14602" width="33.85546875" customWidth="1"/>
    <col min="14603" max="14603" width="23.85546875" customWidth="1"/>
    <col min="14849" max="14855" width="0" hidden="1" customWidth="1"/>
    <col min="14856" max="14856" width="3.7109375" customWidth="1"/>
    <col min="14857" max="14857" width="10.85546875" customWidth="1"/>
    <col min="14858" max="14858" width="33.85546875" customWidth="1"/>
    <col min="14859" max="14859" width="23.85546875" customWidth="1"/>
    <col min="15105" max="15111" width="0" hidden="1" customWidth="1"/>
    <col min="15112" max="15112" width="3.7109375" customWidth="1"/>
    <col min="15113" max="15113" width="10.85546875" customWidth="1"/>
    <col min="15114" max="15114" width="33.85546875" customWidth="1"/>
    <col min="15115" max="15115" width="23.85546875" customWidth="1"/>
    <col min="15361" max="15367" width="0" hidden="1" customWidth="1"/>
    <col min="15368" max="15368" width="3.7109375" customWidth="1"/>
    <col min="15369" max="15369" width="10.85546875" customWidth="1"/>
    <col min="15370" max="15370" width="33.85546875" customWidth="1"/>
    <col min="15371" max="15371" width="23.85546875" customWidth="1"/>
    <col min="15617" max="15623" width="0" hidden="1" customWidth="1"/>
    <col min="15624" max="15624" width="3.7109375" customWidth="1"/>
    <col min="15625" max="15625" width="10.85546875" customWidth="1"/>
    <col min="15626" max="15626" width="33.85546875" customWidth="1"/>
    <col min="15627" max="15627" width="23.85546875" customWidth="1"/>
    <col min="15873" max="15879" width="0" hidden="1" customWidth="1"/>
    <col min="15880" max="15880" width="3.7109375" customWidth="1"/>
    <col min="15881" max="15881" width="10.85546875" customWidth="1"/>
    <col min="15882" max="15882" width="33.85546875" customWidth="1"/>
    <col min="15883" max="15883" width="23.85546875" customWidth="1"/>
    <col min="16129" max="16135" width="0" hidden="1" customWidth="1"/>
    <col min="16136" max="16136" width="3.7109375" customWidth="1"/>
    <col min="16137" max="16137" width="10.85546875" customWidth="1"/>
    <col min="16138" max="16138" width="33.85546875" customWidth="1"/>
    <col min="16139" max="16139" width="23.85546875" customWidth="1"/>
  </cols>
  <sheetData>
    <row r="1" spans="1:11">
      <c r="A1" s="208" t="s">
        <v>391</v>
      </c>
      <c r="B1" s="208" t="s">
        <v>392</v>
      </c>
      <c r="C1" s="208" t="s">
        <v>393</v>
      </c>
      <c r="I1" s="222" t="s">
        <v>460</v>
      </c>
    </row>
    <row r="2" spans="1:11">
      <c r="B2" s="208" t="s">
        <v>394</v>
      </c>
      <c r="C2" s="208" t="s">
        <v>394</v>
      </c>
      <c r="I2" s="222" t="s">
        <v>461</v>
      </c>
    </row>
    <row r="3" spans="1:11">
      <c r="B3" s="208"/>
      <c r="C3" s="208"/>
      <c r="I3" s="222"/>
      <c r="K3" s="208" t="s">
        <v>395</v>
      </c>
    </row>
    <row r="4" spans="1:11">
      <c r="B4" s="208"/>
      <c r="C4" s="208"/>
    </row>
    <row r="5" spans="1:11">
      <c r="B5" s="22" t="s">
        <v>396</v>
      </c>
      <c r="C5" s="22" t="s">
        <v>396</v>
      </c>
      <c r="H5" s="159"/>
      <c r="I5" s="159"/>
      <c r="J5" s="247" t="s">
        <v>397</v>
      </c>
      <c r="K5" s="247" t="s">
        <v>398</v>
      </c>
    </row>
    <row r="6" spans="1:11">
      <c r="B6" s="22" t="s">
        <v>399</v>
      </c>
      <c r="C6" s="22" t="s">
        <v>399</v>
      </c>
      <c r="H6" s="159">
        <v>1</v>
      </c>
      <c r="I6" s="247" t="s">
        <v>394</v>
      </c>
      <c r="J6" s="287" t="s">
        <v>396</v>
      </c>
      <c r="K6" s="287"/>
    </row>
    <row r="7" spans="1:11">
      <c r="B7" s="22" t="s">
        <v>400</v>
      </c>
      <c r="C7" s="22" t="s">
        <v>400</v>
      </c>
      <c r="H7" s="159">
        <v>2</v>
      </c>
      <c r="I7" s="247" t="s">
        <v>394</v>
      </c>
      <c r="J7" s="287" t="s">
        <v>401</v>
      </c>
      <c r="K7" s="159"/>
    </row>
    <row r="8" spans="1:11">
      <c r="B8" s="22" t="s">
        <v>402</v>
      </c>
      <c r="C8" s="22" t="s">
        <v>402</v>
      </c>
      <c r="H8" s="159">
        <v>3</v>
      </c>
      <c r="I8" s="247" t="s">
        <v>394</v>
      </c>
      <c r="J8" s="287" t="s">
        <v>403</v>
      </c>
      <c r="K8" s="159"/>
    </row>
    <row r="9" spans="1:11">
      <c r="B9" s="22" t="s">
        <v>404</v>
      </c>
      <c r="C9" s="22" t="s">
        <v>404</v>
      </c>
      <c r="H9" s="159">
        <v>4</v>
      </c>
      <c r="I9" s="247" t="s">
        <v>394</v>
      </c>
      <c r="J9" s="287" t="s">
        <v>402</v>
      </c>
      <c r="K9" s="159"/>
    </row>
    <row r="10" spans="1:11">
      <c r="B10" s="22" t="s">
        <v>405</v>
      </c>
      <c r="C10" s="22" t="s">
        <v>405</v>
      </c>
      <c r="H10" s="159">
        <v>5</v>
      </c>
      <c r="I10" s="247" t="s">
        <v>394</v>
      </c>
      <c r="J10" s="287" t="s">
        <v>404</v>
      </c>
      <c r="K10" s="159"/>
    </row>
    <row r="11" spans="1:11">
      <c r="B11" s="22" t="s">
        <v>406</v>
      </c>
      <c r="C11" s="22" t="s">
        <v>406</v>
      </c>
      <c r="H11" s="159">
        <v>6</v>
      </c>
      <c r="I11" s="247" t="s">
        <v>394</v>
      </c>
      <c r="J11" s="287" t="s">
        <v>405</v>
      </c>
      <c r="K11" s="159"/>
    </row>
    <row r="12" spans="1:11">
      <c r="B12" s="22" t="s">
        <v>407</v>
      </c>
      <c r="C12" s="22" t="s">
        <v>407</v>
      </c>
      <c r="H12" s="159">
        <v>7</v>
      </c>
      <c r="I12" s="247" t="s">
        <v>394</v>
      </c>
      <c r="J12" s="287" t="s">
        <v>408</v>
      </c>
      <c r="K12" s="159"/>
    </row>
    <row r="13" spans="1:11">
      <c r="B13" s="208" t="s">
        <v>409</v>
      </c>
      <c r="C13" s="208" t="s">
        <v>409</v>
      </c>
      <c r="H13" s="159">
        <v>8</v>
      </c>
      <c r="I13" s="247" t="s">
        <v>394</v>
      </c>
      <c r="J13" s="287" t="s">
        <v>407</v>
      </c>
      <c r="K13" s="159"/>
    </row>
    <row r="14" spans="1:11">
      <c r="B14" s="208"/>
      <c r="C14" s="208"/>
      <c r="H14" s="247" t="s">
        <v>3</v>
      </c>
      <c r="I14" s="247"/>
      <c r="J14" s="247" t="s">
        <v>410</v>
      </c>
      <c r="K14" s="247">
        <f>K6+K7+K8+K9+K10+K11+K12+K13</f>
        <v>0</v>
      </c>
    </row>
    <row r="15" spans="1:11">
      <c r="B15" s="22" t="s">
        <v>411</v>
      </c>
      <c r="C15" s="22" t="s">
        <v>411</v>
      </c>
      <c r="H15" s="159">
        <v>9</v>
      </c>
      <c r="I15" s="247" t="s">
        <v>409</v>
      </c>
      <c r="J15" s="287" t="s">
        <v>412</v>
      </c>
      <c r="K15" s="378">
        <f>Rez.1!F8</f>
        <v>83150317</v>
      </c>
    </row>
    <row r="16" spans="1:11">
      <c r="B16" s="22" t="s">
        <v>413</v>
      </c>
      <c r="C16" s="22" t="s">
        <v>413</v>
      </c>
      <c r="H16" s="159">
        <v>10</v>
      </c>
      <c r="I16" s="247" t="s">
        <v>409</v>
      </c>
      <c r="J16" s="287" t="s">
        <v>413</v>
      </c>
      <c r="K16" s="287"/>
    </row>
    <row r="17" spans="2:11">
      <c r="B17" s="22" t="s">
        <v>414</v>
      </c>
      <c r="C17" s="22" t="s">
        <v>414</v>
      </c>
      <c r="H17" s="159">
        <v>11</v>
      </c>
      <c r="I17" s="247" t="s">
        <v>409</v>
      </c>
      <c r="J17" s="287" t="s">
        <v>414</v>
      </c>
      <c r="K17" s="159"/>
    </row>
    <row r="18" spans="2:11">
      <c r="B18" s="22"/>
      <c r="C18" s="22"/>
      <c r="H18" s="247" t="s">
        <v>4</v>
      </c>
      <c r="I18" s="247"/>
      <c r="J18" s="247" t="s">
        <v>415</v>
      </c>
      <c r="K18" s="247">
        <f>K15+K16+K17</f>
        <v>83150317</v>
      </c>
    </row>
    <row r="19" spans="2:11">
      <c r="B19" s="208" t="s">
        <v>416</v>
      </c>
      <c r="C19" s="208" t="s">
        <v>416</v>
      </c>
      <c r="H19" s="159">
        <v>12</v>
      </c>
      <c r="I19" s="247" t="s">
        <v>416</v>
      </c>
      <c r="J19" s="287" t="s">
        <v>417</v>
      </c>
      <c r="K19" s="159"/>
    </row>
    <row r="20" spans="2:11">
      <c r="B20" s="22" t="s">
        <v>406</v>
      </c>
      <c r="C20" s="22" t="s">
        <v>406</v>
      </c>
      <c r="H20" s="159">
        <v>13</v>
      </c>
      <c r="I20" s="247" t="s">
        <v>416</v>
      </c>
      <c r="J20" s="247" t="s">
        <v>418</v>
      </c>
      <c r="K20" s="159"/>
    </row>
    <row r="21" spans="2:11">
      <c r="B21" s="22" t="s">
        <v>419</v>
      </c>
      <c r="C21" s="22" t="s">
        <v>419</v>
      </c>
      <c r="H21" s="159">
        <v>14</v>
      </c>
      <c r="I21" s="247" t="s">
        <v>416</v>
      </c>
      <c r="J21" s="287" t="s">
        <v>420</v>
      </c>
      <c r="K21" s="159"/>
    </row>
    <row r="22" spans="2:11">
      <c r="B22" s="22" t="s">
        <v>420</v>
      </c>
      <c r="C22" s="22" t="s">
        <v>420</v>
      </c>
      <c r="H22" s="159">
        <v>15</v>
      </c>
      <c r="I22" s="247" t="s">
        <v>416</v>
      </c>
      <c r="J22" s="287" t="s">
        <v>421</v>
      </c>
      <c r="K22" s="159"/>
    </row>
    <row r="23" spans="2:11">
      <c r="B23" s="22" t="s">
        <v>421</v>
      </c>
      <c r="C23" s="22" t="s">
        <v>421</v>
      </c>
      <c r="H23" s="159">
        <v>16</v>
      </c>
      <c r="I23" s="247" t="s">
        <v>416</v>
      </c>
      <c r="J23" s="287" t="s">
        <v>422</v>
      </c>
      <c r="K23" s="159"/>
    </row>
    <row r="24" spans="2:11">
      <c r="B24" s="22" t="s">
        <v>423</v>
      </c>
      <c r="C24" s="22" t="s">
        <v>423</v>
      </c>
      <c r="H24" s="159">
        <v>17</v>
      </c>
      <c r="I24" s="247" t="s">
        <v>416</v>
      </c>
      <c r="J24" s="287" t="s">
        <v>424</v>
      </c>
      <c r="K24" s="159"/>
    </row>
    <row r="25" spans="2:11">
      <c r="B25" s="22" t="s">
        <v>424</v>
      </c>
      <c r="C25" s="22" t="s">
        <v>424</v>
      </c>
      <c r="H25" s="159">
        <v>18</v>
      </c>
      <c r="I25" s="247" t="s">
        <v>416</v>
      </c>
      <c r="J25" s="287" t="s">
        <v>425</v>
      </c>
      <c r="K25" s="159"/>
    </row>
    <row r="26" spans="2:11">
      <c r="B26" s="22" t="s">
        <v>426</v>
      </c>
      <c r="C26" s="22" t="s">
        <v>426</v>
      </c>
      <c r="H26" s="159">
        <v>19</v>
      </c>
      <c r="I26" s="247" t="s">
        <v>416</v>
      </c>
      <c r="J26" s="287" t="s">
        <v>427</v>
      </c>
      <c r="K26" s="159"/>
    </row>
    <row r="27" spans="2:11">
      <c r="B27" s="22"/>
      <c r="C27" s="22"/>
      <c r="H27" s="247" t="s">
        <v>37</v>
      </c>
      <c r="I27" s="247"/>
      <c r="J27" s="247" t="s">
        <v>428</v>
      </c>
      <c r="K27" s="159">
        <f>K19+K20+K21+K22+K23+K24+K25+K26</f>
        <v>0</v>
      </c>
    </row>
    <row r="28" spans="2:11">
      <c r="B28" s="22" t="s">
        <v>427</v>
      </c>
      <c r="C28" s="22" t="s">
        <v>427</v>
      </c>
      <c r="H28" s="159">
        <v>20</v>
      </c>
      <c r="I28" s="247" t="s">
        <v>429</v>
      </c>
      <c r="J28" s="287" t="s">
        <v>430</v>
      </c>
      <c r="K28" s="159"/>
    </row>
    <row r="29" spans="2:11">
      <c r="B29" s="208" t="s">
        <v>429</v>
      </c>
      <c r="C29" s="208" t="s">
        <v>429</v>
      </c>
      <c r="H29" s="159">
        <v>21</v>
      </c>
      <c r="I29" s="247" t="s">
        <v>429</v>
      </c>
      <c r="J29" s="287" t="s">
        <v>431</v>
      </c>
      <c r="K29" s="287"/>
    </row>
    <row r="30" spans="2:11">
      <c r="B30" s="22" t="s">
        <v>432</v>
      </c>
      <c r="C30" s="22" t="s">
        <v>432</v>
      </c>
      <c r="H30" s="159">
        <v>22</v>
      </c>
      <c r="I30" s="247" t="s">
        <v>429</v>
      </c>
      <c r="J30" s="287" t="s">
        <v>433</v>
      </c>
      <c r="K30" s="287"/>
    </row>
    <row r="31" spans="2:11">
      <c r="B31" s="22" t="s">
        <v>431</v>
      </c>
      <c r="C31" s="22" t="s">
        <v>431</v>
      </c>
      <c r="H31" s="159">
        <v>23</v>
      </c>
      <c r="I31" s="247" t="s">
        <v>429</v>
      </c>
      <c r="J31" s="287" t="s">
        <v>434</v>
      </c>
      <c r="K31" s="159"/>
    </row>
    <row r="32" spans="2:11">
      <c r="B32" s="22"/>
      <c r="C32" s="22"/>
      <c r="H32" s="247" t="s">
        <v>435</v>
      </c>
      <c r="I32" s="247"/>
      <c r="J32" s="247" t="s">
        <v>436</v>
      </c>
      <c r="K32" s="159">
        <f>K28+K29+K30+K31</f>
        <v>0</v>
      </c>
    </row>
    <row r="33" spans="2:11">
      <c r="B33" s="22" t="s">
        <v>433</v>
      </c>
      <c r="C33" s="22" t="s">
        <v>433</v>
      </c>
      <c r="H33" s="159">
        <v>24</v>
      </c>
      <c r="I33" s="247" t="s">
        <v>437</v>
      </c>
      <c r="J33" s="287" t="s">
        <v>438</v>
      </c>
      <c r="K33" s="159"/>
    </row>
    <row r="34" spans="2:11">
      <c r="B34" s="22" t="s">
        <v>434</v>
      </c>
      <c r="C34" s="22" t="s">
        <v>434</v>
      </c>
      <c r="H34" s="159">
        <v>25</v>
      </c>
      <c r="I34" s="247" t="s">
        <v>437</v>
      </c>
      <c r="J34" s="287" t="s">
        <v>439</v>
      </c>
      <c r="K34" s="159"/>
    </row>
    <row r="35" spans="2:11">
      <c r="H35" s="159">
        <v>26</v>
      </c>
      <c r="I35" s="247" t="s">
        <v>437</v>
      </c>
      <c r="J35" s="287" t="s">
        <v>440</v>
      </c>
      <c r="K35" s="159"/>
    </row>
    <row r="36" spans="2:11">
      <c r="B36" s="208" t="s">
        <v>437</v>
      </c>
      <c r="C36" s="208" t="s">
        <v>437</v>
      </c>
      <c r="H36" s="159">
        <v>27</v>
      </c>
      <c r="I36" s="247" t="s">
        <v>437</v>
      </c>
      <c r="J36" s="287" t="s">
        <v>441</v>
      </c>
      <c r="K36" s="159"/>
    </row>
    <row r="37" spans="2:11">
      <c r="B37" s="22" t="s">
        <v>438</v>
      </c>
      <c r="C37" s="22" t="s">
        <v>438</v>
      </c>
      <c r="H37" s="159">
        <v>28</v>
      </c>
      <c r="I37" s="247" t="s">
        <v>437</v>
      </c>
      <c r="J37" s="287" t="s">
        <v>442</v>
      </c>
      <c r="K37" s="287"/>
    </row>
    <row r="38" spans="2:11">
      <c r="B38" s="22" t="s">
        <v>439</v>
      </c>
      <c r="C38" s="22" t="s">
        <v>439</v>
      </c>
      <c r="H38" s="159">
        <v>29</v>
      </c>
      <c r="I38" s="247" t="s">
        <v>437</v>
      </c>
      <c r="J38" s="288" t="s">
        <v>443</v>
      </c>
      <c r="K38" s="159"/>
    </row>
    <row r="39" spans="2:11">
      <c r="B39" s="22" t="s">
        <v>440</v>
      </c>
      <c r="C39" s="22" t="s">
        <v>440</v>
      </c>
      <c r="H39" s="159">
        <v>30</v>
      </c>
      <c r="I39" s="247" t="s">
        <v>437</v>
      </c>
      <c r="J39" s="287" t="s">
        <v>444</v>
      </c>
      <c r="K39" s="159"/>
    </row>
    <row r="40" spans="2:11">
      <c r="B40" s="22" t="s">
        <v>441</v>
      </c>
      <c r="C40" s="22" t="s">
        <v>441</v>
      </c>
      <c r="H40" s="159">
        <v>31</v>
      </c>
      <c r="I40" s="247" t="s">
        <v>437</v>
      </c>
      <c r="J40" s="287" t="s">
        <v>445</v>
      </c>
      <c r="K40" s="159"/>
    </row>
    <row r="41" spans="2:11">
      <c r="B41" s="22"/>
      <c r="C41" s="22"/>
      <c r="H41" s="159">
        <v>32</v>
      </c>
      <c r="I41" s="247" t="s">
        <v>437</v>
      </c>
      <c r="J41" s="287" t="s">
        <v>446</v>
      </c>
      <c r="K41" s="159"/>
    </row>
    <row r="42" spans="2:11">
      <c r="B42" s="22" t="s">
        <v>442</v>
      </c>
      <c r="C42" s="22" t="s">
        <v>442</v>
      </c>
      <c r="H42" s="159">
        <v>33</v>
      </c>
      <c r="I42" s="247" t="s">
        <v>437</v>
      </c>
      <c r="J42" s="287" t="s">
        <v>447</v>
      </c>
      <c r="K42" s="159"/>
    </row>
    <row r="43" spans="2:11">
      <c r="B43" s="22" t="s">
        <v>443</v>
      </c>
      <c r="C43" s="22" t="s">
        <v>443</v>
      </c>
      <c r="H43" s="158">
        <v>34</v>
      </c>
      <c r="I43" s="247" t="s">
        <v>437</v>
      </c>
      <c r="J43" s="287" t="s">
        <v>448</v>
      </c>
      <c r="K43" s="159"/>
    </row>
    <row r="44" spans="2:11">
      <c r="B44" s="22" t="s">
        <v>444</v>
      </c>
      <c r="C44" s="22" t="s">
        <v>444</v>
      </c>
      <c r="H44" s="247" t="s">
        <v>449</v>
      </c>
      <c r="I44" s="159"/>
      <c r="J44" s="247" t="s">
        <v>450</v>
      </c>
      <c r="K44" s="247">
        <f>K33+K34+K35+K36+K37+K38+K39+K40+K41+K42+K43</f>
        <v>0</v>
      </c>
    </row>
    <row r="45" spans="2:11">
      <c r="B45" s="22" t="s">
        <v>445</v>
      </c>
      <c r="C45" s="22" t="s">
        <v>445</v>
      </c>
      <c r="H45" s="159"/>
      <c r="I45" s="159"/>
      <c r="J45" s="247" t="s">
        <v>451</v>
      </c>
      <c r="K45" s="147">
        <f>SUM(K18:K44)</f>
        <v>83150317</v>
      </c>
    </row>
    <row r="46" spans="2:11">
      <c r="B46" s="22" t="s">
        <v>448</v>
      </c>
      <c r="C46" s="22" t="s">
        <v>448</v>
      </c>
    </row>
    <row r="48" spans="2:11">
      <c r="I48" s="289" t="s">
        <v>494</v>
      </c>
      <c r="J48" s="290"/>
      <c r="K48" s="247" t="s">
        <v>452</v>
      </c>
    </row>
    <row r="49" spans="8:15">
      <c r="I49" s="291"/>
      <c r="J49" s="292"/>
      <c r="K49" s="292"/>
    </row>
    <row r="50" spans="8:15">
      <c r="I50" s="293" t="s">
        <v>453</v>
      </c>
      <c r="J50" s="293"/>
      <c r="K50" s="159"/>
    </row>
    <row r="51" spans="8:15">
      <c r="I51" s="159" t="s">
        <v>454</v>
      </c>
      <c r="J51" s="159"/>
      <c r="K51" s="159"/>
    </row>
    <row r="52" spans="8:15">
      <c r="I52" s="159" t="s">
        <v>455</v>
      </c>
      <c r="J52" s="159"/>
      <c r="K52" s="384">
        <v>1.3</v>
      </c>
    </row>
    <row r="53" spans="8:15">
      <c r="I53" s="159" t="s">
        <v>456</v>
      </c>
      <c r="J53" s="159"/>
      <c r="K53" s="159"/>
    </row>
    <row r="54" spans="8:15">
      <c r="I54" s="294" t="s">
        <v>457</v>
      </c>
      <c r="J54" s="290"/>
      <c r="K54" s="159"/>
    </row>
    <row r="55" spans="8:15">
      <c r="I55" s="295"/>
      <c r="J55" s="296" t="s">
        <v>210</v>
      </c>
      <c r="K55" s="296">
        <f>SUM(K49:K54)</f>
        <v>1.3</v>
      </c>
    </row>
    <row r="57" spans="8:15">
      <c r="K57" s="208" t="s">
        <v>263</v>
      </c>
    </row>
    <row r="58" spans="8:15">
      <c r="K58" t="s">
        <v>462</v>
      </c>
    </row>
    <row r="59" spans="8:15">
      <c r="I59" s="208"/>
    </row>
    <row r="61" spans="8:15">
      <c r="I61" s="208"/>
    </row>
    <row r="62" spans="8:15">
      <c r="H62" s="208"/>
      <c r="I62" s="208"/>
      <c r="J62" s="208"/>
      <c r="K62" s="208"/>
      <c r="L62" s="208"/>
      <c r="M62" s="208"/>
      <c r="N62" s="208"/>
      <c r="O62" s="208"/>
    </row>
    <row r="63" spans="8:15">
      <c r="H63" s="208"/>
      <c r="I63" s="208"/>
      <c r="J63" s="208"/>
      <c r="K63" s="208"/>
      <c r="L63" s="208"/>
      <c r="M63" s="208"/>
      <c r="N63" s="208"/>
      <c r="O63" s="208"/>
    </row>
    <row r="64" spans="8:15">
      <c r="I64" s="208"/>
      <c r="J64" s="208"/>
      <c r="K64" s="208"/>
      <c r="L64" s="208"/>
      <c r="M64" s="208"/>
      <c r="N64" s="208"/>
      <c r="O64" s="208"/>
    </row>
    <row r="65" spans="8:15">
      <c r="I65" s="208"/>
      <c r="J65" s="208"/>
      <c r="K65" s="208"/>
      <c r="L65" s="208"/>
      <c r="M65" s="208"/>
      <c r="N65" s="208"/>
      <c r="O65" s="208"/>
    </row>
    <row r="66" spans="8:15">
      <c r="H66" s="208"/>
      <c r="I66" s="208"/>
    </row>
  </sheetData>
  <pageMargins left="0.75" right="0.75" top="0.25" bottom="0.53" header="0.17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H35"/>
  <sheetViews>
    <sheetView workbookViewId="0">
      <selection activeCell="D7" sqref="D7"/>
    </sheetView>
  </sheetViews>
  <sheetFormatPr defaultRowHeight="12.75"/>
  <cols>
    <col min="1" max="1" width="7.140625" style="93" customWidth="1"/>
    <col min="2" max="2" width="3.7109375" style="95" customWidth="1"/>
    <col min="3" max="3" width="5.7109375" style="95" customWidth="1"/>
    <col min="4" max="4" width="52.7109375" style="95" customWidth="1"/>
    <col min="5" max="5" width="15.28515625" style="96" customWidth="1"/>
    <col min="6" max="6" width="13.7109375" style="96" customWidth="1"/>
    <col min="7" max="7" width="1.42578125" style="93" customWidth="1"/>
    <col min="8" max="16384" width="9.140625" style="93"/>
  </cols>
  <sheetData>
    <row r="1" spans="2:6" s="97" customFormat="1" ht="8.25" customHeight="1">
      <c r="B1" s="59"/>
      <c r="C1" s="59"/>
      <c r="D1" s="59"/>
      <c r="E1" s="125"/>
      <c r="F1" s="126"/>
    </row>
    <row r="2" spans="2:6" s="111" customFormat="1" ht="18" customHeight="1">
      <c r="B2" s="454" t="s">
        <v>495</v>
      </c>
      <c r="C2" s="454"/>
      <c r="D2" s="454"/>
      <c r="E2" s="454"/>
      <c r="F2" s="454"/>
    </row>
    <row r="3" spans="2:6" s="129" customFormat="1" ht="28.5" customHeight="1">
      <c r="B3" s="127"/>
      <c r="C3" s="127"/>
      <c r="D3" s="127"/>
      <c r="E3" s="128"/>
      <c r="F3" s="128"/>
    </row>
    <row r="4" spans="2:6" s="131" customFormat="1" ht="21" customHeight="1">
      <c r="B4" s="464" t="s">
        <v>2</v>
      </c>
      <c r="C4" s="458" t="s">
        <v>78</v>
      </c>
      <c r="D4" s="460"/>
      <c r="E4" s="130" t="s">
        <v>128</v>
      </c>
      <c r="F4" s="113" t="s">
        <v>128</v>
      </c>
    </row>
    <row r="5" spans="2:6" s="131" customFormat="1" ht="21" customHeight="1">
      <c r="B5" s="465"/>
      <c r="C5" s="461"/>
      <c r="D5" s="463"/>
      <c r="E5" s="115" t="s">
        <v>129</v>
      </c>
      <c r="F5" s="115" t="s">
        <v>145</v>
      </c>
    </row>
    <row r="6" spans="2:6" s="74" customFormat="1" ht="35.1" customHeight="1">
      <c r="B6" s="75"/>
      <c r="C6" s="455" t="s">
        <v>75</v>
      </c>
      <c r="D6" s="457"/>
      <c r="E6" s="73"/>
      <c r="F6" s="132"/>
    </row>
    <row r="7" spans="2:6" s="74" customFormat="1" ht="24.95" customHeight="1">
      <c r="B7" s="75"/>
      <c r="C7" s="79"/>
      <c r="D7" s="133" t="s">
        <v>88</v>
      </c>
      <c r="E7" s="73">
        <v>8456205</v>
      </c>
      <c r="F7" s="209">
        <v>0</v>
      </c>
    </row>
    <row r="8" spans="2:6" s="74" customFormat="1" ht="24.95" customHeight="1">
      <c r="B8" s="75"/>
      <c r="C8" s="79"/>
      <c r="D8" s="133" t="s">
        <v>274</v>
      </c>
      <c r="E8" s="299">
        <v>-1097793</v>
      </c>
      <c r="F8" s="132">
        <v>-959840</v>
      </c>
    </row>
    <row r="9" spans="2:6" s="74" customFormat="1" ht="24.95" customHeight="1">
      <c r="B9" s="75"/>
      <c r="C9" s="79"/>
      <c r="D9" s="133" t="s">
        <v>76</v>
      </c>
      <c r="E9" s="73"/>
      <c r="F9" s="132"/>
    </row>
    <row r="10" spans="2:6" s="74" customFormat="1" ht="24.95" customHeight="1">
      <c r="B10" s="75"/>
      <c r="C10" s="79"/>
      <c r="D10" s="133" t="s">
        <v>275</v>
      </c>
      <c r="E10" s="73"/>
      <c r="F10" s="132"/>
    </row>
    <row r="11" spans="2:6" s="74" customFormat="1" ht="24.95" customHeight="1">
      <c r="B11" s="75"/>
      <c r="C11" s="79"/>
      <c r="D11" s="300" t="s">
        <v>502</v>
      </c>
      <c r="E11" s="73">
        <v>-200000</v>
      </c>
      <c r="F11" s="132">
        <v>-443280</v>
      </c>
    </row>
    <row r="12" spans="2:6" s="83" customFormat="1" ht="24.95" customHeight="1">
      <c r="B12" s="75"/>
      <c r="C12" s="79"/>
      <c r="D12" s="124" t="s">
        <v>77</v>
      </c>
      <c r="E12" s="82">
        <f>E7+E8+E9+E10+E11</f>
        <v>7158412</v>
      </c>
      <c r="F12" s="134">
        <v>-1403120</v>
      </c>
    </row>
    <row r="13" spans="2:6" s="74" customFormat="1" ht="35.1" customHeight="1">
      <c r="B13" s="84"/>
      <c r="C13" s="455" t="s">
        <v>79</v>
      </c>
      <c r="D13" s="457"/>
      <c r="E13" s="73"/>
      <c r="F13" s="132"/>
    </row>
    <row r="14" spans="2:6" s="74" customFormat="1" ht="24.95" customHeight="1">
      <c r="B14" s="75"/>
      <c r="C14" s="79"/>
      <c r="D14" s="133" t="s">
        <v>276</v>
      </c>
      <c r="E14" s="73"/>
      <c r="F14" s="132"/>
    </row>
    <row r="15" spans="2:6" s="74" customFormat="1" ht="24.95" customHeight="1">
      <c r="B15" s="75"/>
      <c r="C15" s="79"/>
      <c r="D15" s="133" t="s">
        <v>277</v>
      </c>
      <c r="E15" s="73"/>
      <c r="F15" s="132"/>
    </row>
    <row r="16" spans="2:6" s="74" customFormat="1" ht="24.95" customHeight="1">
      <c r="B16" s="75"/>
      <c r="C16" s="79"/>
      <c r="D16" s="221" t="s">
        <v>298</v>
      </c>
      <c r="E16" s="299">
        <v>0</v>
      </c>
      <c r="F16" s="132">
        <v>1113230</v>
      </c>
    </row>
    <row r="17" spans="2:8" s="74" customFormat="1" ht="24.95" customHeight="1">
      <c r="B17" s="75"/>
      <c r="C17" s="79"/>
      <c r="D17" s="309" t="s">
        <v>471</v>
      </c>
      <c r="E17" s="73">
        <v>0</v>
      </c>
      <c r="F17" s="132">
        <v>2300000</v>
      </c>
    </row>
    <row r="18" spans="2:8" s="74" customFormat="1" ht="24.95" customHeight="1">
      <c r="B18" s="75"/>
      <c r="C18" s="79"/>
      <c r="D18" s="133" t="s">
        <v>80</v>
      </c>
      <c r="E18" s="73"/>
      <c r="F18" s="132"/>
    </row>
    <row r="19" spans="2:8" s="83" customFormat="1" ht="24.95" customHeight="1">
      <c r="B19" s="75"/>
      <c r="C19" s="79"/>
      <c r="D19" s="124" t="s">
        <v>81</v>
      </c>
      <c r="E19" s="82">
        <f>E14+E15+E16+E17+E18</f>
        <v>0</v>
      </c>
      <c r="F19" s="134">
        <v>3413230</v>
      </c>
    </row>
    <row r="20" spans="2:8" s="74" customFormat="1" ht="35.1" customHeight="1">
      <c r="B20" s="84"/>
      <c r="C20" s="455" t="s">
        <v>82</v>
      </c>
      <c r="D20" s="457"/>
      <c r="E20" s="73"/>
      <c r="F20" s="132"/>
    </row>
    <row r="21" spans="2:8" s="74" customFormat="1" ht="24.95" customHeight="1">
      <c r="B21" s="75"/>
      <c r="C21" s="79"/>
      <c r="D21" s="133" t="s">
        <v>86</v>
      </c>
      <c r="E21" s="73"/>
      <c r="F21" s="132"/>
    </row>
    <row r="22" spans="2:8" s="74" customFormat="1" ht="24.95" customHeight="1">
      <c r="B22" s="75"/>
      <c r="C22" s="79"/>
      <c r="D22" s="300" t="s">
        <v>459</v>
      </c>
      <c r="E22" s="73">
        <v>0</v>
      </c>
      <c r="F22" s="132">
        <v>0</v>
      </c>
    </row>
    <row r="23" spans="2:8" s="74" customFormat="1" ht="24.95" customHeight="1">
      <c r="B23" s="75"/>
      <c r="C23" s="79"/>
      <c r="D23" s="300" t="s">
        <v>504</v>
      </c>
      <c r="E23" s="73">
        <v>-3639000</v>
      </c>
      <c r="F23" s="132">
        <v>-210824</v>
      </c>
    </row>
    <row r="24" spans="2:8" s="74" customFormat="1" ht="24.95" customHeight="1">
      <c r="B24" s="75"/>
      <c r="C24" s="79"/>
      <c r="D24" s="300" t="s">
        <v>487</v>
      </c>
      <c r="E24" s="73">
        <v>-1215208</v>
      </c>
      <c r="F24" s="132">
        <v>-2034570.3599999994</v>
      </c>
    </row>
    <row r="25" spans="2:8" s="83" customFormat="1" ht="24.95" customHeight="1">
      <c r="B25" s="75"/>
      <c r="C25" s="79"/>
      <c r="D25" s="124" t="s">
        <v>142</v>
      </c>
      <c r="E25" s="82">
        <f>E21+E22+E23+E24</f>
        <v>-4854208</v>
      </c>
      <c r="F25" s="134">
        <v>-2245394.3599999994</v>
      </c>
    </row>
    <row r="26" spans="2:8" s="74" customFormat="1" ht="35.1" customHeight="1">
      <c r="B26" s="84"/>
      <c r="C26" s="455" t="s">
        <v>83</v>
      </c>
      <c r="D26" s="457"/>
      <c r="E26" s="73">
        <f>E12+E19+E25</f>
        <v>2304204</v>
      </c>
      <c r="F26" s="132">
        <v>-235284.3599999994</v>
      </c>
      <c r="H26" s="210"/>
    </row>
    <row r="27" spans="2:8" s="74" customFormat="1" ht="35.1" customHeight="1">
      <c r="B27" s="75"/>
      <c r="C27" s="455" t="s">
        <v>84</v>
      </c>
      <c r="D27" s="457"/>
      <c r="E27" s="73">
        <v>5245.640000000596</v>
      </c>
      <c r="F27" s="132">
        <v>240530</v>
      </c>
    </row>
    <row r="28" spans="2:8" s="74" customFormat="1" ht="35.1" customHeight="1">
      <c r="B28" s="75"/>
      <c r="C28" s="455" t="s">
        <v>85</v>
      </c>
      <c r="D28" s="457"/>
      <c r="E28" s="73">
        <f>E26+E27</f>
        <v>2309449.6400000006</v>
      </c>
      <c r="F28" s="132">
        <v>5245.640000000596</v>
      </c>
    </row>
    <row r="29" spans="2:8" s="74" customFormat="1" ht="15.95" customHeight="1">
      <c r="B29" s="90"/>
      <c r="C29" s="90"/>
      <c r="D29" s="90"/>
      <c r="E29" s="92"/>
      <c r="F29" s="92"/>
    </row>
    <row r="30" spans="2:8" s="74" customFormat="1" ht="15.95" customHeight="1">
      <c r="B30" s="90"/>
      <c r="C30" s="90"/>
      <c r="D30" s="90"/>
      <c r="E30" s="92"/>
      <c r="F30" s="92"/>
    </row>
    <row r="31" spans="2:8" s="74" customFormat="1" ht="15.95" customHeight="1">
      <c r="B31" s="90"/>
      <c r="C31" s="90"/>
      <c r="D31" s="90"/>
      <c r="E31" s="92"/>
      <c r="F31" s="92"/>
    </row>
    <row r="32" spans="2:8" s="74" customFormat="1" ht="15.95" customHeight="1">
      <c r="B32" s="90"/>
      <c r="C32" s="90"/>
      <c r="D32" s="90"/>
      <c r="E32" s="92"/>
      <c r="F32" s="92"/>
    </row>
    <row r="33" spans="2:6" s="74" customFormat="1" ht="15.95" customHeight="1">
      <c r="B33" s="90"/>
      <c r="C33" s="90"/>
      <c r="D33" s="90"/>
      <c r="E33" s="92"/>
      <c r="F33" s="92"/>
    </row>
    <row r="34" spans="2:6" s="74" customFormat="1" ht="15.95" customHeight="1">
      <c r="B34" s="90"/>
      <c r="C34" s="90"/>
      <c r="D34" s="90"/>
      <c r="E34" s="92"/>
      <c r="F34" s="92"/>
    </row>
    <row r="35" spans="2:6">
      <c r="B35" s="105"/>
      <c r="C35" s="105"/>
      <c r="D35" s="105"/>
      <c r="E35" s="108"/>
      <c r="F35" s="108"/>
    </row>
  </sheetData>
  <mergeCells count="9">
    <mergeCell ref="B2:F2"/>
    <mergeCell ref="B4:B5"/>
    <mergeCell ref="C4:D5"/>
    <mergeCell ref="C27:D27"/>
    <mergeCell ref="C28:D28"/>
    <mergeCell ref="C6:D6"/>
    <mergeCell ref="C13:D13"/>
    <mergeCell ref="C20:D20"/>
    <mergeCell ref="C26:D26"/>
  </mergeCells>
  <phoneticPr fontId="0" type="noConversion"/>
  <printOptions horizontalCentered="1" verticalCentered="1"/>
  <pageMargins left="0" right="0" top="0" bottom="0" header="0.3" footer="0.21"/>
  <pageSetup scale="97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H96"/>
  <sheetViews>
    <sheetView workbookViewId="0">
      <selection activeCell="G18" sqref="G18"/>
    </sheetView>
  </sheetViews>
  <sheetFormatPr defaultColWidth="17.7109375" defaultRowHeight="12.75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>
      <c r="B2" s="8"/>
    </row>
    <row r="3" spans="1:8" ht="6.75" customHeight="1"/>
    <row r="4" spans="1:8" ht="25.5" customHeight="1">
      <c r="A4" s="504" t="s">
        <v>489</v>
      </c>
      <c r="B4" s="504"/>
      <c r="C4" s="504"/>
      <c r="D4" s="504"/>
      <c r="E4" s="504"/>
      <c r="F4" s="504"/>
      <c r="G4" s="504"/>
      <c r="H4" s="504"/>
    </row>
    <row r="5" spans="1:8" ht="6.75" customHeight="1"/>
    <row r="6" spans="1:8" ht="12.75" customHeight="1">
      <c r="B6" s="18" t="s">
        <v>66</v>
      </c>
      <c r="G6" s="9"/>
    </row>
    <row r="7" spans="1:8" ht="6.75" customHeight="1" thickBot="1"/>
    <row r="8" spans="1:8" s="10" customFormat="1" ht="24.95" customHeight="1" thickTop="1">
      <c r="A8" s="505"/>
      <c r="B8" s="506"/>
      <c r="C8" s="23" t="s">
        <v>41</v>
      </c>
      <c r="D8" s="23" t="s">
        <v>42</v>
      </c>
      <c r="E8" s="24" t="s">
        <v>68</v>
      </c>
      <c r="F8" s="24" t="s">
        <v>67</v>
      </c>
      <c r="G8" s="23" t="s">
        <v>69</v>
      </c>
      <c r="H8" s="25" t="s">
        <v>62</v>
      </c>
    </row>
    <row r="9" spans="1:8" s="12" customFormat="1" ht="30" customHeight="1">
      <c r="A9" s="27" t="s">
        <v>4</v>
      </c>
      <c r="B9" s="26" t="s">
        <v>484</v>
      </c>
      <c r="C9" s="14">
        <v>100000</v>
      </c>
      <c r="D9" s="14">
        <v>0</v>
      </c>
      <c r="E9" s="14">
        <v>0</v>
      </c>
      <c r="F9" s="14">
        <v>0</v>
      </c>
      <c r="G9" s="14">
        <v>-4962471</v>
      </c>
      <c r="H9" s="15">
        <v>-4862471</v>
      </c>
    </row>
    <row r="10" spans="1:8" s="12" customFormat="1" ht="20.100000000000001" customHeight="1">
      <c r="A10" s="11">
        <v>1</v>
      </c>
      <c r="B10" s="13" t="s">
        <v>65</v>
      </c>
      <c r="C10" s="14"/>
      <c r="D10" s="14"/>
      <c r="E10" s="14"/>
      <c r="F10" s="14"/>
      <c r="G10" s="301">
        <f>Pasivet!G43</f>
        <v>15863690.4</v>
      </c>
      <c r="H10" s="15">
        <f t="shared" ref="H10:H14" si="0">SUM(C10:G10)</f>
        <v>15863690.4</v>
      </c>
    </row>
    <row r="11" spans="1:8" s="12" customFormat="1" ht="20.100000000000001" customHeight="1">
      <c r="A11" s="11">
        <v>2</v>
      </c>
      <c r="B11" s="13" t="s">
        <v>63</v>
      </c>
      <c r="C11" s="14"/>
      <c r="D11" s="14"/>
      <c r="E11" s="14"/>
      <c r="F11" s="14"/>
      <c r="G11" s="14"/>
      <c r="H11" s="15">
        <f t="shared" si="0"/>
        <v>0</v>
      </c>
    </row>
    <row r="12" spans="1:8" s="12" customFormat="1" ht="20.100000000000001" customHeight="1">
      <c r="A12" s="11">
        <v>3</v>
      </c>
      <c r="B12" s="13" t="s">
        <v>70</v>
      </c>
      <c r="C12" s="14"/>
      <c r="D12" s="14"/>
      <c r="E12" s="14"/>
      <c r="F12" s="14"/>
      <c r="G12" s="14"/>
      <c r="H12" s="15">
        <f t="shared" si="0"/>
        <v>0</v>
      </c>
    </row>
    <row r="13" spans="1:8" s="12" customFormat="1" ht="20.100000000000001" customHeight="1">
      <c r="A13" s="11">
        <v>4</v>
      </c>
      <c r="B13" s="13" t="s">
        <v>144</v>
      </c>
      <c r="C13" s="14"/>
      <c r="D13" s="14"/>
      <c r="E13" s="14"/>
      <c r="F13" s="14"/>
      <c r="G13" s="14"/>
      <c r="H13" s="15">
        <f t="shared" si="0"/>
        <v>0</v>
      </c>
    </row>
    <row r="14" spans="1:8" s="12" customFormat="1" ht="30" customHeight="1" thickBot="1">
      <c r="A14" s="28" t="s">
        <v>37</v>
      </c>
      <c r="B14" s="29" t="s">
        <v>490</v>
      </c>
      <c r="C14" s="16">
        <f>SUM(C9:C13)</f>
        <v>100000</v>
      </c>
      <c r="D14" s="16">
        <f>SUM(D9:D13)</f>
        <v>0</v>
      </c>
      <c r="E14" s="16">
        <f>SUM(E9:E13)</f>
        <v>0</v>
      </c>
      <c r="F14" s="16">
        <f>SUM(F9:F13)</f>
        <v>0</v>
      </c>
      <c r="G14" s="16">
        <f>SUM(G9:G13)</f>
        <v>10901219.4</v>
      </c>
      <c r="H14" s="17">
        <f t="shared" si="0"/>
        <v>11001219.4</v>
      </c>
    </row>
    <row r="15" spans="1:8" ht="14.1" customHeight="1" thickTop="1"/>
    <row r="16" spans="1:8" ht="14.1" customHeight="1"/>
    <row r="17" ht="14.1" customHeight="1"/>
    <row r="18" ht="14.1" customHeight="1"/>
    <row r="19" ht="14.1" customHeight="1"/>
    <row r="20" ht="14.1" customHeight="1"/>
    <row r="21" ht="14.1" customHeight="1"/>
    <row r="22" ht="14.1" customHeight="1"/>
    <row r="23" ht="14.1" customHeight="1"/>
    <row r="24" ht="14.1" customHeight="1"/>
    <row r="25" ht="14.1" customHeight="1"/>
    <row r="26" ht="14.1" customHeight="1"/>
    <row r="27" ht="14.1" customHeight="1"/>
    <row r="28" ht="14.1" customHeight="1"/>
    <row r="29" ht="14.1" customHeight="1"/>
    <row r="30" ht="14.1" customHeight="1"/>
    <row r="31" ht="14.1" customHeight="1"/>
    <row r="32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P221"/>
  <sheetViews>
    <sheetView topLeftCell="A178" zoomScaleSheetLayoutView="100" workbookViewId="0">
      <selection activeCell="L205" sqref="L205"/>
    </sheetView>
  </sheetViews>
  <sheetFormatPr defaultRowHeight="12.75"/>
  <cols>
    <col min="1" max="1" width="1.28515625" style="22" customWidth="1"/>
    <col min="2" max="2" width="3.7109375" style="22" customWidth="1"/>
    <col min="3" max="3" width="3.42578125" style="10" customWidth="1"/>
    <col min="4" max="4" width="2" style="22" customWidth="1"/>
    <col min="5" max="5" width="3.42578125" style="22" customWidth="1"/>
    <col min="6" max="6" width="13.7109375" style="22" customWidth="1"/>
    <col min="7" max="7" width="11.28515625" style="22" customWidth="1"/>
    <col min="8" max="8" width="6.5703125" style="22" customWidth="1"/>
    <col min="9" max="9" width="8" style="22" customWidth="1"/>
    <col min="10" max="10" width="8.7109375" style="22" customWidth="1"/>
    <col min="11" max="12" width="10.42578125" style="22" customWidth="1"/>
    <col min="13" max="13" width="18.85546875" style="22" customWidth="1"/>
    <col min="14" max="14" width="0.5703125" style="22" customWidth="1"/>
    <col min="15" max="15" width="2.140625" style="22" customWidth="1"/>
    <col min="16" max="16384" width="9.140625" style="22"/>
  </cols>
  <sheetData>
    <row r="2" spans="2:14">
      <c r="B2" s="330"/>
      <c r="C2" s="331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3"/>
    </row>
    <row r="3" spans="2:14">
      <c r="B3" s="19"/>
      <c r="C3" s="165" t="s">
        <v>199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2:14" s="180" customFormat="1" ht="33" customHeight="1">
      <c r="B4" s="411" t="s">
        <v>71</v>
      </c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3"/>
    </row>
    <row r="5" spans="2:14" s="180" customFormat="1" ht="12.75" customHeight="1">
      <c r="B5" s="334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335"/>
    </row>
    <row r="6" spans="2:14">
      <c r="B6" s="19"/>
      <c r="C6" s="165"/>
      <c r="D6" s="416" t="s">
        <v>143</v>
      </c>
      <c r="E6" s="416"/>
      <c r="F6" s="336" t="s">
        <v>200</v>
      </c>
      <c r="G6" s="20"/>
      <c r="H6" s="20"/>
      <c r="I6" s="20"/>
      <c r="J6" s="20"/>
      <c r="K6" s="337"/>
      <c r="L6" s="337"/>
      <c r="M6" s="20"/>
      <c r="N6" s="21"/>
    </row>
    <row r="7" spans="2:14">
      <c r="B7" s="19"/>
      <c r="C7" s="165"/>
      <c r="D7" s="20"/>
      <c r="E7" s="20"/>
      <c r="F7" s="20"/>
      <c r="G7" s="20"/>
      <c r="H7" s="20"/>
      <c r="I7" s="20"/>
      <c r="J7" s="20"/>
      <c r="K7" s="337"/>
      <c r="L7" s="337"/>
      <c r="M7" s="20"/>
      <c r="N7" s="21"/>
    </row>
    <row r="8" spans="2:14">
      <c r="B8" s="19"/>
      <c r="C8" s="165"/>
      <c r="D8" s="20"/>
      <c r="E8" s="338" t="s">
        <v>3</v>
      </c>
      <c r="F8" s="339" t="s">
        <v>201</v>
      </c>
      <c r="G8" s="339"/>
      <c r="H8" s="340"/>
      <c r="I8" s="20"/>
      <c r="J8" s="20"/>
      <c r="K8" s="20"/>
      <c r="L8" s="20"/>
      <c r="M8" s="20"/>
      <c r="N8" s="21"/>
    </row>
    <row r="9" spans="2:14">
      <c r="B9" s="19"/>
      <c r="C9" s="165"/>
      <c r="D9" s="20"/>
      <c r="E9" s="338"/>
      <c r="F9" s="339"/>
      <c r="G9" s="339"/>
      <c r="H9" s="340"/>
      <c r="I9" s="20"/>
      <c r="J9" s="20"/>
      <c r="K9" s="20"/>
      <c r="L9" s="20"/>
      <c r="M9" s="20"/>
      <c r="N9" s="21"/>
    </row>
    <row r="10" spans="2:14">
      <c r="B10" s="19"/>
      <c r="C10" s="165"/>
      <c r="D10" s="20"/>
      <c r="E10" s="160">
        <v>1</v>
      </c>
      <c r="F10" s="161" t="s">
        <v>10</v>
      </c>
      <c r="G10" s="162"/>
      <c r="H10" s="20"/>
      <c r="I10" s="20"/>
      <c r="J10" s="20"/>
      <c r="K10" s="20"/>
      <c r="L10" s="20"/>
      <c r="M10" s="20"/>
      <c r="N10" s="21"/>
    </row>
    <row r="11" spans="2:14">
      <c r="B11" s="19"/>
      <c r="C11" s="165">
        <v>3</v>
      </c>
      <c r="D11" s="20"/>
      <c r="E11" s="20"/>
      <c r="F11" s="165" t="s">
        <v>29</v>
      </c>
      <c r="G11" s="337"/>
      <c r="H11" s="337"/>
      <c r="I11" s="337"/>
      <c r="J11" s="337"/>
      <c r="K11" s="337"/>
      <c r="L11" s="337"/>
      <c r="M11" s="20"/>
      <c r="N11" s="21"/>
    </row>
    <row r="12" spans="2:14">
      <c r="B12" s="19"/>
      <c r="C12" s="165"/>
      <c r="D12" s="20"/>
      <c r="E12" s="415" t="s">
        <v>2</v>
      </c>
      <c r="F12" s="415" t="s">
        <v>202</v>
      </c>
      <c r="G12" s="415"/>
      <c r="H12" s="415" t="s">
        <v>203</v>
      </c>
      <c r="I12" s="415" t="s">
        <v>204</v>
      </c>
      <c r="J12" s="415"/>
      <c r="K12" s="171" t="s">
        <v>205</v>
      </c>
      <c r="L12" s="171" t="s">
        <v>206</v>
      </c>
      <c r="M12" s="171" t="s">
        <v>205</v>
      </c>
      <c r="N12" s="21"/>
    </row>
    <row r="13" spans="2:14">
      <c r="B13" s="19"/>
      <c r="C13" s="165"/>
      <c r="D13" s="20"/>
      <c r="E13" s="415"/>
      <c r="F13" s="415"/>
      <c r="G13" s="415"/>
      <c r="H13" s="415"/>
      <c r="I13" s="415"/>
      <c r="J13" s="415"/>
      <c r="K13" s="185" t="s">
        <v>207</v>
      </c>
      <c r="L13" s="185" t="s">
        <v>208</v>
      </c>
      <c r="M13" s="185" t="s">
        <v>209</v>
      </c>
      <c r="N13" s="21"/>
    </row>
    <row r="14" spans="2:14">
      <c r="B14" s="19"/>
      <c r="C14" s="165"/>
      <c r="D14" s="20"/>
      <c r="E14" s="341">
        <v>1</v>
      </c>
      <c r="F14" s="405" t="s">
        <v>294</v>
      </c>
      <c r="G14" s="406"/>
      <c r="H14" s="219" t="s">
        <v>295</v>
      </c>
      <c r="I14" s="391">
        <v>201615</v>
      </c>
      <c r="J14" s="392"/>
      <c r="K14" s="219"/>
      <c r="L14" s="219"/>
      <c r="M14" s="342">
        <v>3101</v>
      </c>
      <c r="N14" s="21"/>
    </row>
    <row r="15" spans="2:14">
      <c r="B15" s="19"/>
      <c r="C15" s="165"/>
      <c r="D15" s="20"/>
      <c r="E15" s="287">
        <v>2</v>
      </c>
      <c r="F15" s="405" t="s">
        <v>294</v>
      </c>
      <c r="G15" s="406"/>
      <c r="H15" s="219" t="s">
        <v>297</v>
      </c>
      <c r="I15" s="391">
        <v>246046</v>
      </c>
      <c r="J15" s="392"/>
      <c r="K15" s="287">
        <v>0</v>
      </c>
      <c r="L15" s="287">
        <v>140.19999999999999</v>
      </c>
      <c r="M15" s="343">
        <f>K15*L15</f>
        <v>0</v>
      </c>
      <c r="N15" s="21"/>
    </row>
    <row r="16" spans="2:14">
      <c r="B16" s="19"/>
      <c r="C16" s="165"/>
      <c r="D16" s="20"/>
      <c r="E16" s="287">
        <v>3</v>
      </c>
      <c r="F16" s="405" t="s">
        <v>458</v>
      </c>
      <c r="G16" s="406"/>
      <c r="H16" s="219" t="s">
        <v>297</v>
      </c>
      <c r="I16" s="391">
        <v>911637</v>
      </c>
      <c r="J16" s="392"/>
      <c r="K16" s="287">
        <v>3908</v>
      </c>
      <c r="L16" s="287">
        <v>140.19999999999999</v>
      </c>
      <c r="M16" s="343">
        <f>K16*L16</f>
        <v>547901.6</v>
      </c>
      <c r="N16" s="21"/>
    </row>
    <row r="17" spans="2:16">
      <c r="B17" s="19"/>
      <c r="C17" s="165"/>
      <c r="D17" s="20"/>
      <c r="E17" s="287">
        <v>4</v>
      </c>
      <c r="F17" s="405" t="s">
        <v>458</v>
      </c>
      <c r="G17" s="406"/>
      <c r="H17" s="308" t="s">
        <v>295</v>
      </c>
      <c r="I17" s="414" t="s">
        <v>468</v>
      </c>
      <c r="J17" s="392"/>
      <c r="K17" s="287"/>
      <c r="L17" s="287"/>
      <c r="M17" s="342">
        <v>1758447</v>
      </c>
      <c r="N17" s="21"/>
    </row>
    <row r="18" spans="2:16">
      <c r="B18" s="19"/>
      <c r="C18" s="165"/>
      <c r="D18" s="20"/>
      <c r="E18" s="287">
        <v>5</v>
      </c>
      <c r="F18" s="408" t="s">
        <v>469</v>
      </c>
      <c r="G18" s="406"/>
      <c r="H18" s="308" t="s">
        <v>295</v>
      </c>
      <c r="I18" s="414" t="s">
        <v>470</v>
      </c>
      <c r="J18" s="392"/>
      <c r="K18" s="219"/>
      <c r="L18" s="219"/>
      <c r="M18" s="342">
        <v>0</v>
      </c>
      <c r="N18" s="21"/>
      <c r="P18" s="22" t="s">
        <v>486</v>
      </c>
    </row>
    <row r="19" spans="2:16" s="180" customFormat="1" ht="21" customHeight="1">
      <c r="B19" s="344"/>
      <c r="C19" s="163"/>
      <c r="D19" s="162"/>
      <c r="E19" s="176"/>
      <c r="F19" s="393" t="s">
        <v>210</v>
      </c>
      <c r="G19" s="394"/>
      <c r="H19" s="394"/>
      <c r="I19" s="394"/>
      <c r="J19" s="394"/>
      <c r="K19" s="394"/>
      <c r="L19" s="395"/>
      <c r="M19" s="220">
        <f>SUM(M14:M18)</f>
        <v>2309449.6</v>
      </c>
      <c r="N19" s="345"/>
    </row>
    <row r="20" spans="2:16">
      <c r="B20" s="19"/>
      <c r="C20" s="165">
        <v>4</v>
      </c>
      <c r="D20" s="20"/>
      <c r="E20" s="20"/>
      <c r="F20" s="165" t="s">
        <v>30</v>
      </c>
      <c r="G20" s="20"/>
      <c r="H20" s="20"/>
      <c r="I20" s="20"/>
      <c r="J20" s="20"/>
      <c r="K20" s="20"/>
      <c r="L20" s="20"/>
      <c r="M20" s="20"/>
      <c r="N20" s="21"/>
    </row>
    <row r="21" spans="2:16">
      <c r="B21" s="19"/>
      <c r="C21" s="165"/>
      <c r="D21" s="20"/>
      <c r="E21" s="415" t="s">
        <v>2</v>
      </c>
      <c r="F21" s="396" t="s">
        <v>211</v>
      </c>
      <c r="G21" s="397"/>
      <c r="H21" s="397"/>
      <c r="I21" s="397"/>
      <c r="J21" s="398"/>
      <c r="K21" s="171" t="s">
        <v>205</v>
      </c>
      <c r="L21" s="171" t="s">
        <v>206</v>
      </c>
      <c r="M21" s="171" t="s">
        <v>205</v>
      </c>
      <c r="N21" s="21"/>
    </row>
    <row r="22" spans="2:16">
      <c r="B22" s="19"/>
      <c r="C22" s="165"/>
      <c r="D22" s="20"/>
      <c r="E22" s="415"/>
      <c r="F22" s="399"/>
      <c r="G22" s="400"/>
      <c r="H22" s="400"/>
      <c r="I22" s="400"/>
      <c r="J22" s="401"/>
      <c r="K22" s="185" t="s">
        <v>207</v>
      </c>
      <c r="L22" s="185" t="s">
        <v>208</v>
      </c>
      <c r="M22" s="185" t="s">
        <v>209</v>
      </c>
      <c r="N22" s="21"/>
    </row>
    <row r="23" spans="2:16">
      <c r="B23" s="19"/>
      <c r="C23" s="165"/>
      <c r="D23" s="20"/>
      <c r="E23" s="341"/>
      <c r="F23" s="402" t="s">
        <v>212</v>
      </c>
      <c r="G23" s="403"/>
      <c r="H23" s="403"/>
      <c r="I23" s="403"/>
      <c r="J23" s="404"/>
      <c r="K23" s="219"/>
      <c r="L23" s="219"/>
      <c r="M23" s="341">
        <v>0</v>
      </c>
      <c r="N23" s="21"/>
    </row>
    <row r="24" spans="2:16">
      <c r="B24" s="19"/>
      <c r="C24" s="165"/>
      <c r="D24" s="20"/>
      <c r="E24" s="287"/>
      <c r="F24" s="402" t="s">
        <v>213</v>
      </c>
      <c r="G24" s="403"/>
      <c r="H24" s="403"/>
      <c r="I24" s="403"/>
      <c r="J24" s="404"/>
      <c r="K24" s="287"/>
      <c r="L24" s="287"/>
      <c r="M24" s="341"/>
      <c r="N24" s="21"/>
    </row>
    <row r="25" spans="2:16">
      <c r="B25" s="19"/>
      <c r="C25" s="165"/>
      <c r="D25" s="20"/>
      <c r="E25" s="287"/>
      <c r="F25" s="402" t="s">
        <v>214</v>
      </c>
      <c r="G25" s="403"/>
      <c r="H25" s="403"/>
      <c r="I25" s="403"/>
      <c r="J25" s="404"/>
      <c r="K25" s="287"/>
      <c r="L25" s="287"/>
      <c r="M25" s="341"/>
      <c r="N25" s="21"/>
    </row>
    <row r="26" spans="2:16">
      <c r="B26" s="19"/>
      <c r="C26" s="165"/>
      <c r="D26" s="20"/>
      <c r="E26" s="287"/>
      <c r="F26" s="402"/>
      <c r="G26" s="403"/>
      <c r="H26" s="403"/>
      <c r="I26" s="403"/>
      <c r="J26" s="404"/>
      <c r="K26" s="287"/>
      <c r="L26" s="287"/>
      <c r="M26" s="341"/>
      <c r="N26" s="21"/>
    </row>
    <row r="27" spans="2:16" ht="18" customHeight="1">
      <c r="B27" s="19"/>
      <c r="C27" s="165"/>
      <c r="D27" s="20"/>
      <c r="E27" s="176"/>
      <c r="F27" s="393" t="s">
        <v>210</v>
      </c>
      <c r="G27" s="394"/>
      <c r="H27" s="394"/>
      <c r="I27" s="394"/>
      <c r="J27" s="394"/>
      <c r="K27" s="394"/>
      <c r="L27" s="395"/>
      <c r="M27" s="302">
        <f>SUM(M23:M26)</f>
        <v>0</v>
      </c>
      <c r="N27" s="21"/>
    </row>
    <row r="28" spans="2:16" ht="18" customHeight="1">
      <c r="B28" s="19"/>
      <c r="C28" s="165"/>
      <c r="D28" s="20"/>
      <c r="E28" s="162"/>
      <c r="F28" s="376"/>
      <c r="G28" s="376"/>
      <c r="H28" s="376"/>
      <c r="I28" s="376"/>
      <c r="J28" s="376"/>
      <c r="K28" s="376"/>
      <c r="L28" s="376"/>
      <c r="M28" s="377"/>
      <c r="N28" s="21"/>
    </row>
    <row r="29" spans="2:16" ht="18" customHeight="1">
      <c r="B29" s="19"/>
      <c r="C29" s="165"/>
      <c r="D29" s="20"/>
      <c r="E29" s="162"/>
      <c r="F29" s="376"/>
      <c r="G29" s="376"/>
      <c r="H29" s="376"/>
      <c r="I29" s="376"/>
      <c r="J29" s="376"/>
      <c r="K29" s="376"/>
      <c r="L29" s="376"/>
      <c r="M29" s="377"/>
      <c r="N29" s="21"/>
    </row>
    <row r="30" spans="2:16">
      <c r="B30" s="19"/>
      <c r="C30" s="165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2:16">
      <c r="B31" s="19"/>
      <c r="C31" s="165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2:16">
      <c r="B32" s="19"/>
      <c r="C32" s="165">
        <v>5</v>
      </c>
      <c r="D32" s="20"/>
      <c r="E32" s="160">
        <v>2</v>
      </c>
      <c r="F32" s="161" t="s">
        <v>132</v>
      </c>
      <c r="G32" s="162"/>
      <c r="H32" s="20"/>
      <c r="I32" s="20"/>
      <c r="J32" s="20"/>
      <c r="K32" s="20"/>
      <c r="L32" s="20"/>
      <c r="M32" s="20"/>
      <c r="N32" s="21"/>
    </row>
    <row r="33" spans="2:14">
      <c r="B33" s="19"/>
      <c r="C33" s="165"/>
      <c r="D33" s="20"/>
      <c r="E33" s="20"/>
      <c r="F33" s="20"/>
      <c r="G33" s="20" t="s">
        <v>215</v>
      </c>
      <c r="H33" s="20"/>
      <c r="I33" s="20"/>
      <c r="J33" s="20"/>
      <c r="K33" s="20"/>
      <c r="L33" s="20"/>
      <c r="M33" s="20"/>
      <c r="N33" s="21"/>
    </row>
    <row r="34" spans="2:14">
      <c r="B34" s="19"/>
      <c r="C34" s="165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2:14">
      <c r="B35" s="19"/>
      <c r="C35" s="165">
        <v>6</v>
      </c>
      <c r="D35" s="20"/>
      <c r="E35" s="160">
        <v>3</v>
      </c>
      <c r="F35" s="161" t="s">
        <v>133</v>
      </c>
      <c r="G35" s="162"/>
      <c r="H35" s="20"/>
      <c r="I35" s="20"/>
      <c r="J35" s="20"/>
      <c r="K35" s="20"/>
      <c r="L35" s="20"/>
      <c r="M35" s="20"/>
      <c r="N35" s="21"/>
    </row>
    <row r="36" spans="2:14">
      <c r="B36" s="19"/>
      <c r="C36" s="165"/>
      <c r="D36" s="20"/>
      <c r="E36" s="163"/>
      <c r="F36" s="164"/>
      <c r="G36" s="162"/>
      <c r="H36" s="20"/>
      <c r="I36" s="20"/>
      <c r="J36" s="20"/>
      <c r="K36" s="20"/>
      <c r="L36" s="20"/>
      <c r="M36" s="20"/>
      <c r="N36" s="21"/>
    </row>
    <row r="37" spans="2:14">
      <c r="B37" s="19"/>
      <c r="C37" s="165">
        <v>7</v>
      </c>
      <c r="D37" s="20"/>
      <c r="E37" s="163" t="s">
        <v>98</v>
      </c>
      <c r="F37" s="346" t="s">
        <v>134</v>
      </c>
      <c r="G37" s="20"/>
      <c r="H37" s="20"/>
      <c r="I37" s="20"/>
      <c r="J37" s="20"/>
      <c r="K37" s="212" t="s">
        <v>285</v>
      </c>
      <c r="L37" s="20"/>
      <c r="M37" s="20"/>
      <c r="N37" s="21"/>
    </row>
    <row r="38" spans="2:14">
      <c r="B38" s="19"/>
      <c r="C38" s="165"/>
      <c r="D38" s="20"/>
      <c r="E38" s="20"/>
      <c r="F38" s="410" t="s">
        <v>216</v>
      </c>
      <c r="G38" s="410"/>
      <c r="H38" s="20"/>
      <c r="I38" s="165" t="s">
        <v>2</v>
      </c>
      <c r="J38" s="20"/>
      <c r="K38" s="165" t="s">
        <v>217</v>
      </c>
      <c r="M38" s="20"/>
      <c r="N38" s="21"/>
    </row>
    <row r="39" spans="2:14">
      <c r="B39" s="19"/>
      <c r="C39" s="165"/>
      <c r="D39" s="20"/>
      <c r="E39" s="20"/>
      <c r="F39" s="410" t="s">
        <v>218</v>
      </c>
      <c r="G39" s="410"/>
      <c r="H39" s="20"/>
      <c r="I39" s="165" t="s">
        <v>2</v>
      </c>
      <c r="J39" s="347"/>
      <c r="K39" s="165" t="s">
        <v>217</v>
      </c>
      <c r="L39" s="347"/>
      <c r="M39" s="20"/>
      <c r="N39" s="21"/>
    </row>
    <row r="40" spans="2:14">
      <c r="B40" s="19"/>
      <c r="C40" s="165"/>
      <c r="D40" s="20"/>
      <c r="E40" s="20"/>
      <c r="F40" s="20" t="s">
        <v>219</v>
      </c>
      <c r="G40" s="20"/>
      <c r="H40" s="20"/>
      <c r="I40" s="165" t="s">
        <v>2</v>
      </c>
      <c r="J40" s="347"/>
      <c r="K40" s="165" t="s">
        <v>217</v>
      </c>
      <c r="L40" s="347"/>
      <c r="M40" s="20"/>
      <c r="N40" s="21"/>
    </row>
    <row r="41" spans="2:14">
      <c r="B41" s="19"/>
      <c r="C41" s="165"/>
      <c r="D41" s="20"/>
      <c r="E41" s="20"/>
      <c r="F41" s="20" t="s">
        <v>220</v>
      </c>
      <c r="G41" s="20"/>
      <c r="H41" s="20"/>
      <c r="I41" s="165" t="s">
        <v>2</v>
      </c>
      <c r="J41" s="347"/>
      <c r="K41" s="165" t="s">
        <v>217</v>
      </c>
      <c r="L41" s="347"/>
      <c r="M41" s="20"/>
      <c r="N41" s="21"/>
    </row>
    <row r="42" spans="2:14">
      <c r="B42" s="19"/>
      <c r="C42" s="165"/>
      <c r="D42" s="20"/>
      <c r="E42" s="20"/>
      <c r="F42" s="20" t="s">
        <v>221</v>
      </c>
      <c r="G42" s="20"/>
      <c r="H42" s="20"/>
      <c r="I42" s="165" t="s">
        <v>2</v>
      </c>
      <c r="J42" s="347"/>
      <c r="K42" s="165" t="s">
        <v>217</v>
      </c>
      <c r="L42" s="347"/>
      <c r="M42" s="20"/>
      <c r="N42" s="21"/>
    </row>
    <row r="43" spans="2:14">
      <c r="B43" s="19"/>
      <c r="C43" s="165"/>
      <c r="D43" s="20"/>
      <c r="E43" s="20"/>
      <c r="F43" s="20" t="s">
        <v>222</v>
      </c>
      <c r="G43" s="20"/>
      <c r="H43" s="20"/>
      <c r="I43" s="165" t="s">
        <v>2</v>
      </c>
      <c r="J43" s="347"/>
      <c r="K43" s="165" t="s">
        <v>217</v>
      </c>
      <c r="L43" s="347"/>
      <c r="M43" s="20"/>
      <c r="N43" s="21"/>
    </row>
    <row r="44" spans="2:14">
      <c r="B44" s="19"/>
      <c r="C44" s="165"/>
      <c r="D44" s="20"/>
      <c r="E44" s="20"/>
      <c r="F44" s="407" t="s">
        <v>223</v>
      </c>
      <c r="G44" s="407"/>
      <c r="H44" s="20"/>
      <c r="I44" s="165" t="s">
        <v>2</v>
      </c>
      <c r="J44" s="347"/>
      <c r="K44" s="165" t="s">
        <v>217</v>
      </c>
      <c r="L44" s="347"/>
      <c r="M44" s="20"/>
      <c r="N44" s="21"/>
    </row>
    <row r="45" spans="2:14">
      <c r="B45" s="19"/>
      <c r="C45" s="165"/>
      <c r="D45" s="20"/>
      <c r="E45" s="20"/>
      <c r="F45" s="303" t="s">
        <v>224</v>
      </c>
      <c r="G45" s="20"/>
      <c r="H45" s="20"/>
      <c r="I45" s="165" t="s">
        <v>2</v>
      </c>
      <c r="J45" s="347"/>
      <c r="K45" s="165" t="s">
        <v>217</v>
      </c>
      <c r="L45" s="347"/>
      <c r="M45" s="20"/>
      <c r="N45" s="21"/>
    </row>
    <row r="46" spans="2:14">
      <c r="B46" s="19"/>
      <c r="C46" s="165"/>
      <c r="D46" s="20"/>
      <c r="E46" s="20"/>
      <c r="F46" s="303" t="s">
        <v>225</v>
      </c>
      <c r="G46" s="20"/>
      <c r="H46" s="20"/>
      <c r="I46" s="165" t="s">
        <v>2</v>
      </c>
      <c r="J46" s="347"/>
      <c r="K46" s="165" t="s">
        <v>217</v>
      </c>
      <c r="L46" s="347"/>
      <c r="M46" s="20"/>
      <c r="N46" s="21"/>
    </row>
    <row r="47" spans="2:14">
      <c r="B47" s="19"/>
      <c r="C47" s="165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2:14">
      <c r="B48" s="19"/>
      <c r="C48" s="165">
        <v>8</v>
      </c>
      <c r="D48" s="20"/>
      <c r="E48" s="163" t="s">
        <v>98</v>
      </c>
      <c r="F48" s="346" t="s">
        <v>99</v>
      </c>
      <c r="G48" s="20"/>
      <c r="H48" s="20"/>
      <c r="I48" s="20"/>
      <c r="J48" s="20"/>
      <c r="K48" s="212" t="s">
        <v>285</v>
      </c>
      <c r="L48" s="20"/>
      <c r="M48" s="20"/>
      <c r="N48" s="21"/>
    </row>
    <row r="49" spans="2:14">
      <c r="B49" s="19"/>
      <c r="C49" s="165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2:14">
      <c r="B50" s="19"/>
      <c r="C50" s="165">
        <v>9</v>
      </c>
      <c r="D50" s="20"/>
      <c r="E50" s="163" t="s">
        <v>98</v>
      </c>
      <c r="F50" s="346" t="s">
        <v>100</v>
      </c>
      <c r="G50" s="20"/>
      <c r="H50" s="409"/>
      <c r="I50" s="409"/>
      <c r="J50" s="20"/>
      <c r="K50" s="20"/>
      <c r="L50" s="20"/>
      <c r="M50" s="20"/>
      <c r="N50" s="21"/>
    </row>
    <row r="51" spans="2:14">
      <c r="B51" s="19"/>
      <c r="C51" s="165"/>
      <c r="D51" s="20"/>
      <c r="E51" s="20"/>
      <c r="F51" s="20"/>
      <c r="G51" s="20" t="s">
        <v>226</v>
      </c>
      <c r="H51" s="20"/>
      <c r="I51" s="20"/>
      <c r="J51" s="20"/>
      <c r="K51" s="165" t="s">
        <v>217</v>
      </c>
      <c r="L51" s="314">
        <v>200000</v>
      </c>
      <c r="M51" s="20"/>
      <c r="N51" s="21"/>
    </row>
    <row r="52" spans="2:14">
      <c r="B52" s="19"/>
      <c r="C52" s="165"/>
      <c r="D52" s="20"/>
      <c r="E52" s="20"/>
      <c r="F52" s="20"/>
      <c r="G52" s="20" t="s">
        <v>227</v>
      </c>
      <c r="H52" s="20"/>
      <c r="I52" s="20"/>
      <c r="J52" s="20"/>
      <c r="K52" s="165" t="s">
        <v>217</v>
      </c>
      <c r="L52" s="380">
        <f>Rez.1!F29</f>
        <v>1211246.6000000001</v>
      </c>
      <c r="M52" s="20"/>
      <c r="N52" s="21"/>
    </row>
    <row r="53" spans="2:14">
      <c r="B53" s="19"/>
      <c r="C53" s="165"/>
      <c r="D53" s="20"/>
      <c r="E53" s="20"/>
      <c r="F53" s="20"/>
      <c r="G53" s="20" t="s">
        <v>503</v>
      </c>
      <c r="H53" s="20"/>
      <c r="I53" s="20"/>
      <c r="J53" s="20"/>
      <c r="K53" s="165" t="s">
        <v>217</v>
      </c>
      <c r="L53" s="380">
        <f>L52-L51-L55</f>
        <v>307966.60000000009</v>
      </c>
      <c r="M53" s="20"/>
      <c r="N53" s="21"/>
    </row>
    <row r="54" spans="2:14">
      <c r="B54" s="19"/>
      <c r="C54" s="165"/>
      <c r="D54" s="20"/>
      <c r="E54" s="20"/>
      <c r="F54" s="20"/>
      <c r="G54" s="20" t="s">
        <v>472</v>
      </c>
      <c r="H54" s="20"/>
      <c r="I54" s="20"/>
      <c r="J54" s="20"/>
      <c r="K54" s="165" t="s">
        <v>217</v>
      </c>
      <c r="L54" s="383">
        <v>0</v>
      </c>
      <c r="M54" s="20"/>
      <c r="N54" s="21"/>
    </row>
    <row r="55" spans="2:14">
      <c r="B55" s="19"/>
      <c r="C55" s="165"/>
      <c r="D55" s="20"/>
      <c r="G55" s="20" t="s">
        <v>228</v>
      </c>
      <c r="H55" s="20"/>
      <c r="I55" s="20"/>
      <c r="J55" s="20"/>
      <c r="K55" s="165" t="s">
        <v>217</v>
      </c>
      <c r="L55" s="348">
        <v>703280</v>
      </c>
      <c r="M55" s="20"/>
      <c r="N55" s="21"/>
    </row>
    <row r="56" spans="2:14">
      <c r="B56" s="19"/>
      <c r="C56" s="165">
        <v>10</v>
      </c>
      <c r="D56" s="20"/>
      <c r="E56" s="163" t="s">
        <v>98</v>
      </c>
      <c r="F56" s="346" t="s">
        <v>101</v>
      </c>
      <c r="G56" s="20"/>
      <c r="H56" s="20"/>
      <c r="I56" s="20"/>
      <c r="J56" s="20"/>
      <c r="K56" s="20"/>
      <c r="L56" s="20"/>
      <c r="M56" s="20"/>
      <c r="N56" s="21"/>
    </row>
    <row r="57" spans="2:14">
      <c r="B57" s="19"/>
      <c r="C57" s="165"/>
      <c r="D57" s="20"/>
      <c r="E57" s="20"/>
      <c r="F57" s="20"/>
      <c r="G57" s="20" t="s">
        <v>229</v>
      </c>
      <c r="H57" s="20"/>
      <c r="I57" s="20"/>
      <c r="J57" s="20"/>
      <c r="K57" s="165" t="s">
        <v>217</v>
      </c>
      <c r="L57" s="303">
        <v>0</v>
      </c>
      <c r="M57" s="20"/>
      <c r="N57" s="21"/>
    </row>
    <row r="58" spans="2:14">
      <c r="B58" s="19"/>
      <c r="C58" s="165"/>
      <c r="D58" s="20"/>
      <c r="E58" s="20"/>
      <c r="F58" s="20"/>
      <c r="G58" s="20" t="s">
        <v>230</v>
      </c>
      <c r="H58" s="20"/>
      <c r="I58" s="20"/>
      <c r="J58" s="20"/>
      <c r="K58" s="165" t="s">
        <v>217</v>
      </c>
      <c r="L58" s="349">
        <v>0</v>
      </c>
      <c r="M58" s="20"/>
      <c r="N58" s="21"/>
    </row>
    <row r="59" spans="2:14">
      <c r="B59" s="19"/>
      <c r="C59" s="165"/>
      <c r="D59" s="20"/>
      <c r="E59" s="20"/>
      <c r="F59" s="20"/>
      <c r="G59" s="166" t="s">
        <v>231</v>
      </c>
      <c r="H59" s="20"/>
      <c r="I59" s="20"/>
      <c r="J59" s="20"/>
      <c r="K59" s="165" t="s">
        <v>217</v>
      </c>
      <c r="L59" s="349">
        <v>0</v>
      </c>
      <c r="M59" s="20"/>
      <c r="N59" s="21"/>
    </row>
    <row r="60" spans="2:14">
      <c r="B60" s="19"/>
      <c r="C60" s="165"/>
      <c r="D60" s="20"/>
      <c r="E60" s="20"/>
      <c r="F60" s="20"/>
      <c r="G60" s="20" t="s">
        <v>232</v>
      </c>
      <c r="H60" s="20"/>
      <c r="I60" s="20"/>
      <c r="J60" s="20"/>
      <c r="K60" s="165" t="s">
        <v>217</v>
      </c>
      <c r="L60" s="349">
        <v>0</v>
      </c>
      <c r="M60" s="20"/>
      <c r="N60" s="21"/>
    </row>
    <row r="61" spans="2:14">
      <c r="B61" s="19"/>
      <c r="C61" s="165"/>
      <c r="D61" s="20"/>
      <c r="E61" s="20"/>
      <c r="F61" s="167"/>
      <c r="G61" s="167"/>
      <c r="H61" s="167"/>
      <c r="I61" s="167"/>
      <c r="J61" s="167"/>
      <c r="K61" s="165"/>
      <c r="L61" s="167"/>
      <c r="M61" s="20"/>
      <c r="N61" s="21"/>
    </row>
    <row r="62" spans="2:14">
      <c r="B62" s="19"/>
      <c r="C62" s="165"/>
      <c r="D62" s="20"/>
      <c r="E62" s="20"/>
      <c r="F62" s="167"/>
      <c r="G62" s="167"/>
      <c r="H62" s="167"/>
      <c r="I62" s="167"/>
      <c r="J62" s="167"/>
      <c r="K62" s="165"/>
      <c r="L62" s="167"/>
      <c r="M62" s="20"/>
      <c r="N62" s="21"/>
    </row>
    <row r="63" spans="2:14">
      <c r="B63" s="19"/>
      <c r="C63" s="163">
        <v>11</v>
      </c>
      <c r="D63" s="350"/>
      <c r="E63" s="163" t="s">
        <v>98</v>
      </c>
      <c r="F63" s="346" t="s">
        <v>104</v>
      </c>
      <c r="G63" s="339"/>
      <c r="H63" s="340"/>
      <c r="I63" s="20"/>
      <c r="K63" s="213" t="s">
        <v>233</v>
      </c>
      <c r="L63" s="20"/>
      <c r="M63" s="20"/>
      <c r="N63" s="21"/>
    </row>
    <row r="64" spans="2:14">
      <c r="B64" s="19"/>
      <c r="C64" s="165"/>
      <c r="D64" s="20"/>
      <c r="F64" s="346"/>
      <c r="G64" s="162"/>
      <c r="H64" s="20"/>
      <c r="I64" s="20"/>
      <c r="K64" s="165"/>
      <c r="L64" s="20"/>
      <c r="M64" s="20"/>
      <c r="N64" s="21"/>
    </row>
    <row r="65" spans="2:14">
      <c r="B65" s="19"/>
      <c r="C65" s="165">
        <v>12</v>
      </c>
      <c r="D65" s="20"/>
      <c r="E65" s="163" t="s">
        <v>98</v>
      </c>
      <c r="F65" s="346"/>
      <c r="G65" s="337"/>
      <c r="H65" s="337"/>
      <c r="I65" s="337"/>
      <c r="K65" s="165" t="s">
        <v>233</v>
      </c>
      <c r="L65" s="337"/>
      <c r="M65" s="20"/>
      <c r="N65" s="21"/>
    </row>
    <row r="66" spans="2:14">
      <c r="B66" s="19"/>
      <c r="C66" s="165"/>
      <c r="D66" s="20"/>
      <c r="F66" s="162"/>
      <c r="G66" s="162"/>
      <c r="H66" s="162"/>
      <c r="I66" s="162"/>
      <c r="K66" s="165"/>
      <c r="L66" s="165"/>
      <c r="M66" s="20"/>
      <c r="N66" s="21"/>
    </row>
    <row r="67" spans="2:14">
      <c r="B67" s="19"/>
      <c r="C67" s="165">
        <v>13</v>
      </c>
      <c r="D67" s="20"/>
      <c r="E67" s="163" t="s">
        <v>98</v>
      </c>
      <c r="F67" s="162"/>
      <c r="G67" s="162"/>
      <c r="H67" s="162"/>
      <c r="I67" s="162"/>
      <c r="K67" s="165" t="s">
        <v>233</v>
      </c>
      <c r="L67" s="165"/>
      <c r="M67" s="20"/>
      <c r="N67" s="21"/>
    </row>
    <row r="68" spans="2:14">
      <c r="B68" s="19"/>
      <c r="C68" s="165"/>
      <c r="D68" s="20"/>
      <c r="F68" s="351"/>
      <c r="G68" s="351"/>
      <c r="H68" s="337"/>
      <c r="I68" s="337"/>
      <c r="K68" s="165"/>
      <c r="L68" s="337"/>
      <c r="M68" s="20"/>
      <c r="N68" s="21"/>
    </row>
    <row r="69" spans="2:14">
      <c r="B69" s="19"/>
      <c r="C69" s="165">
        <v>14</v>
      </c>
      <c r="D69" s="20"/>
      <c r="E69" s="338">
        <v>4</v>
      </c>
      <c r="F69" s="352" t="s">
        <v>11</v>
      </c>
      <c r="G69" s="351"/>
      <c r="H69" s="337"/>
      <c r="I69" s="337"/>
      <c r="K69" s="165"/>
      <c r="L69" s="20"/>
      <c r="M69" s="20"/>
      <c r="N69" s="21"/>
    </row>
    <row r="70" spans="2:14">
      <c r="B70" s="19"/>
      <c r="C70" s="165"/>
      <c r="D70" s="20"/>
      <c r="E70" s="20"/>
      <c r="F70" s="351"/>
      <c r="G70" s="351"/>
      <c r="H70" s="337"/>
      <c r="I70" s="337"/>
      <c r="K70" s="165"/>
      <c r="L70" s="20"/>
      <c r="M70" s="20"/>
      <c r="N70" s="21"/>
    </row>
    <row r="71" spans="2:14">
      <c r="B71" s="19"/>
      <c r="C71" s="165">
        <v>15</v>
      </c>
      <c r="D71" s="20"/>
      <c r="E71" s="20" t="s">
        <v>98</v>
      </c>
      <c r="F71" s="353" t="s">
        <v>12</v>
      </c>
      <c r="G71" s="351"/>
      <c r="H71" s="337"/>
      <c r="I71" s="337"/>
      <c r="K71" s="165" t="s">
        <v>233</v>
      </c>
      <c r="L71" s="20"/>
      <c r="M71" s="20"/>
      <c r="N71" s="21"/>
    </row>
    <row r="72" spans="2:14">
      <c r="B72" s="19"/>
      <c r="D72" s="20"/>
      <c r="F72" s="223"/>
      <c r="G72" s="351"/>
      <c r="H72" s="337"/>
      <c r="I72" s="337"/>
      <c r="K72" s="165"/>
      <c r="L72" s="337"/>
      <c r="M72" s="20"/>
      <c r="N72" s="21"/>
    </row>
    <row r="73" spans="2:14">
      <c r="B73" s="19"/>
      <c r="C73" s="165">
        <v>16</v>
      </c>
      <c r="D73" s="162"/>
      <c r="E73" s="20" t="s">
        <v>98</v>
      </c>
      <c r="F73" s="353" t="s">
        <v>103</v>
      </c>
      <c r="G73" s="354"/>
      <c r="H73" s="354"/>
      <c r="I73" s="354"/>
      <c r="K73" s="165" t="s">
        <v>233</v>
      </c>
      <c r="L73" s="354"/>
      <c r="M73" s="20"/>
      <c r="N73" s="21"/>
    </row>
    <row r="74" spans="2:14">
      <c r="B74" s="19"/>
      <c r="D74" s="20"/>
      <c r="F74" s="223"/>
      <c r="G74" s="20"/>
      <c r="H74" s="20"/>
      <c r="I74" s="20"/>
      <c r="K74" s="165"/>
      <c r="L74" s="20"/>
      <c r="M74" s="20"/>
      <c r="N74" s="21"/>
    </row>
    <row r="75" spans="2:14">
      <c r="B75" s="19"/>
      <c r="C75" s="163">
        <v>17</v>
      </c>
      <c r="D75" s="20"/>
      <c r="E75" s="162" t="s">
        <v>98</v>
      </c>
      <c r="F75" s="355" t="s">
        <v>13</v>
      </c>
      <c r="G75" s="20"/>
      <c r="H75" s="20"/>
      <c r="I75" s="20"/>
      <c r="K75" s="356">
        <f>Aktivet!G21</f>
        <v>0</v>
      </c>
      <c r="L75" s="20"/>
      <c r="M75" s="20"/>
      <c r="N75" s="21"/>
    </row>
    <row r="76" spans="2:14">
      <c r="B76" s="19"/>
      <c r="C76" s="165"/>
      <c r="D76" s="20"/>
      <c r="F76" s="357" t="s">
        <v>480</v>
      </c>
      <c r="G76" s="162"/>
      <c r="H76" s="162"/>
      <c r="I76" s="162"/>
      <c r="K76" s="165"/>
      <c r="L76" s="165"/>
      <c r="M76" s="20"/>
      <c r="N76" s="21"/>
    </row>
    <row r="77" spans="2:14">
      <c r="B77" s="19"/>
      <c r="C77" s="165">
        <v>18</v>
      </c>
      <c r="D77" s="20"/>
      <c r="E77" s="20" t="s">
        <v>98</v>
      </c>
      <c r="F77" s="358" t="s">
        <v>135</v>
      </c>
      <c r="G77" s="162"/>
      <c r="H77" s="162"/>
      <c r="I77" s="162"/>
      <c r="K77" s="165" t="s">
        <v>233</v>
      </c>
      <c r="L77" s="165"/>
      <c r="M77" s="20"/>
      <c r="N77" s="21"/>
    </row>
    <row r="78" spans="2:14">
      <c r="B78" s="19"/>
      <c r="C78" s="165"/>
      <c r="D78" s="20"/>
      <c r="F78" s="223"/>
      <c r="G78" s="351"/>
      <c r="H78" s="351"/>
      <c r="I78" s="351"/>
      <c r="K78" s="165"/>
      <c r="L78" s="337"/>
      <c r="M78" s="20"/>
      <c r="N78" s="21"/>
    </row>
    <row r="79" spans="2:14">
      <c r="B79" s="19"/>
      <c r="C79" s="165">
        <v>19</v>
      </c>
      <c r="D79" s="20"/>
      <c r="E79" s="20" t="s">
        <v>98</v>
      </c>
      <c r="F79" s="359" t="s">
        <v>14</v>
      </c>
      <c r="G79" s="351"/>
      <c r="H79" s="351"/>
      <c r="I79" s="351"/>
      <c r="K79" s="165" t="s">
        <v>233</v>
      </c>
      <c r="L79" s="20"/>
      <c r="M79" s="20"/>
      <c r="N79" s="21"/>
    </row>
    <row r="80" spans="2:14">
      <c r="B80" s="19"/>
      <c r="C80" s="165"/>
      <c r="D80" s="20"/>
      <c r="F80" s="223"/>
      <c r="G80" s="351"/>
      <c r="H80" s="351"/>
      <c r="I80" s="351"/>
      <c r="K80" s="165"/>
      <c r="L80" s="20"/>
      <c r="M80" s="20"/>
      <c r="N80" s="21"/>
    </row>
    <row r="81" spans="2:14">
      <c r="B81" s="19"/>
      <c r="C81" s="165">
        <v>20</v>
      </c>
      <c r="D81" s="20"/>
      <c r="E81" s="162" t="s">
        <v>98</v>
      </c>
      <c r="F81" s="346" t="s">
        <v>15</v>
      </c>
      <c r="G81" s="351"/>
      <c r="H81" s="351"/>
      <c r="I81" s="351"/>
      <c r="K81" s="165" t="s">
        <v>233</v>
      </c>
      <c r="L81" s="20"/>
      <c r="M81" s="20"/>
      <c r="N81" s="21"/>
    </row>
    <row r="82" spans="2:14">
      <c r="B82" s="19"/>
      <c r="C82" s="165"/>
      <c r="D82" s="20"/>
      <c r="F82" s="223"/>
      <c r="G82" s="354"/>
      <c r="H82" s="354"/>
      <c r="I82" s="354"/>
      <c r="K82" s="165"/>
      <c r="L82" s="354"/>
      <c r="M82" s="20"/>
      <c r="N82" s="21"/>
    </row>
    <row r="83" spans="2:14">
      <c r="B83" s="19"/>
      <c r="C83" s="165">
        <v>21</v>
      </c>
      <c r="D83" s="20"/>
      <c r="E83" s="162" t="s">
        <v>98</v>
      </c>
      <c r="F83" s="346"/>
      <c r="G83" s="20"/>
      <c r="H83" s="20"/>
      <c r="I83" s="20"/>
      <c r="K83" s="165" t="s">
        <v>233</v>
      </c>
      <c r="L83" s="20"/>
      <c r="M83" s="20"/>
      <c r="N83" s="21"/>
    </row>
    <row r="84" spans="2:14">
      <c r="B84" s="19"/>
      <c r="C84" s="165"/>
      <c r="D84" s="20"/>
      <c r="E84" s="163"/>
      <c r="F84" s="164"/>
      <c r="G84" s="162"/>
      <c r="H84" s="20"/>
      <c r="I84" s="20"/>
      <c r="K84" s="165"/>
      <c r="L84" s="20"/>
      <c r="M84" s="20"/>
      <c r="N84" s="21"/>
    </row>
    <row r="85" spans="2:14">
      <c r="B85" s="19"/>
      <c r="C85" s="165">
        <v>22</v>
      </c>
      <c r="D85" s="20"/>
      <c r="E85" s="338">
        <v>5</v>
      </c>
      <c r="F85" s="352" t="s">
        <v>136</v>
      </c>
      <c r="G85" s="162"/>
      <c r="H85" s="20"/>
      <c r="I85" s="20"/>
      <c r="K85" s="165" t="s">
        <v>233</v>
      </c>
      <c r="L85" s="20"/>
      <c r="M85" s="20"/>
      <c r="N85" s="21"/>
    </row>
    <row r="86" spans="2:14">
      <c r="B86" s="19"/>
      <c r="C86" s="165"/>
      <c r="D86" s="20"/>
      <c r="E86" s="20"/>
      <c r="F86" s="20"/>
      <c r="G86" s="20"/>
      <c r="H86" s="20"/>
      <c r="I86" s="20"/>
      <c r="K86" s="165"/>
      <c r="L86" s="20"/>
      <c r="M86" s="20"/>
      <c r="N86" s="21"/>
    </row>
    <row r="87" spans="2:14">
      <c r="B87" s="19"/>
      <c r="C87" s="165">
        <v>23</v>
      </c>
      <c r="D87" s="20"/>
      <c r="E87" s="338">
        <v>6</v>
      </c>
      <c r="F87" s="352" t="s">
        <v>137</v>
      </c>
      <c r="G87" s="162"/>
      <c r="H87" s="20"/>
      <c r="I87" s="20"/>
      <c r="K87" s="165" t="s">
        <v>233</v>
      </c>
      <c r="L87" s="20"/>
      <c r="M87" s="20"/>
      <c r="N87" s="21"/>
    </row>
    <row r="88" spans="2:14">
      <c r="B88" s="19"/>
      <c r="C88" s="165"/>
      <c r="D88" s="20"/>
      <c r="H88" s="20"/>
      <c r="I88" s="20"/>
      <c r="K88" s="165"/>
      <c r="L88" s="20"/>
      <c r="M88" s="20"/>
      <c r="N88" s="21"/>
    </row>
    <row r="89" spans="2:14">
      <c r="B89" s="19"/>
      <c r="C89" s="165">
        <v>24</v>
      </c>
      <c r="D89" s="20"/>
      <c r="E89" s="338">
        <v>7</v>
      </c>
      <c r="F89" s="352" t="s">
        <v>16</v>
      </c>
      <c r="G89" s="162"/>
      <c r="H89" s="20"/>
      <c r="I89" s="20"/>
      <c r="K89" s="165" t="s">
        <v>233</v>
      </c>
      <c r="L89" s="20"/>
      <c r="M89" s="20"/>
      <c r="N89" s="21"/>
    </row>
    <row r="90" spans="2:14">
      <c r="B90" s="19"/>
      <c r="C90" s="165"/>
      <c r="H90" s="20"/>
      <c r="I90" s="165"/>
      <c r="K90" s="165"/>
      <c r="L90" s="20"/>
      <c r="M90" s="20"/>
      <c r="N90" s="21"/>
    </row>
    <row r="91" spans="2:14">
      <c r="B91" s="19"/>
      <c r="C91" s="165">
        <v>25</v>
      </c>
      <c r="D91" s="20"/>
      <c r="E91" s="163" t="s">
        <v>98</v>
      </c>
      <c r="F91" s="162" t="s">
        <v>138</v>
      </c>
      <c r="H91" s="20"/>
      <c r="I91" s="165"/>
      <c r="K91" s="165" t="s">
        <v>233</v>
      </c>
      <c r="L91" s="20"/>
      <c r="M91" s="20"/>
      <c r="N91" s="21"/>
    </row>
    <row r="92" spans="2:14">
      <c r="B92" s="19"/>
      <c r="D92" s="20"/>
      <c r="E92" s="20"/>
      <c r="F92" s="20"/>
      <c r="G92" s="20"/>
      <c r="H92" s="20"/>
      <c r="I92" s="165"/>
      <c r="K92" s="165"/>
      <c r="L92" s="20"/>
      <c r="M92" s="20"/>
      <c r="N92" s="21"/>
    </row>
    <row r="93" spans="2:14">
      <c r="B93" s="19"/>
      <c r="C93" s="10">
        <v>26</v>
      </c>
      <c r="D93" s="20"/>
      <c r="E93" s="163" t="s">
        <v>98</v>
      </c>
      <c r="F93" s="20"/>
      <c r="G93" s="20"/>
      <c r="H93" s="20"/>
      <c r="I93" s="165"/>
      <c r="K93" s="165" t="s">
        <v>233</v>
      </c>
      <c r="L93" s="20"/>
      <c r="M93" s="20"/>
      <c r="N93" s="21"/>
    </row>
    <row r="94" spans="2:14">
      <c r="B94" s="19"/>
      <c r="C94" s="165"/>
      <c r="D94" s="20"/>
      <c r="F94" s="162"/>
      <c r="G94" s="20"/>
      <c r="H94" s="20"/>
      <c r="I94" s="165"/>
      <c r="K94" s="165"/>
      <c r="L94" s="20"/>
      <c r="M94" s="20"/>
      <c r="N94" s="21"/>
    </row>
    <row r="95" spans="2:14">
      <c r="B95" s="19"/>
      <c r="C95" s="165">
        <v>27</v>
      </c>
      <c r="D95" s="20"/>
      <c r="E95" s="167" t="s">
        <v>4</v>
      </c>
      <c r="F95" s="167" t="s">
        <v>234</v>
      </c>
      <c r="G95" s="20"/>
      <c r="H95" s="20"/>
      <c r="I95" s="165"/>
      <c r="K95" s="165" t="s">
        <v>233</v>
      </c>
      <c r="L95" s="20"/>
      <c r="M95" s="20"/>
      <c r="N95" s="21"/>
    </row>
    <row r="96" spans="2:14">
      <c r="B96" s="19"/>
      <c r="C96" s="165"/>
      <c r="D96" s="20"/>
      <c r="E96" s="20"/>
      <c r="F96" s="351"/>
      <c r="G96" s="351"/>
      <c r="H96" s="20"/>
      <c r="I96" s="165"/>
      <c r="K96" s="165"/>
      <c r="L96" s="20"/>
      <c r="M96" s="20"/>
      <c r="N96" s="21"/>
    </row>
    <row r="97" spans="2:14">
      <c r="B97" s="19"/>
      <c r="C97" s="165">
        <v>28</v>
      </c>
      <c r="D97" s="20"/>
      <c r="E97" s="167">
        <v>1</v>
      </c>
      <c r="F97" s="168" t="s">
        <v>18</v>
      </c>
      <c r="G97" s="20"/>
      <c r="H97" s="20"/>
      <c r="I97" s="165"/>
      <c r="K97" s="165" t="s">
        <v>233</v>
      </c>
      <c r="L97" s="20"/>
      <c r="M97" s="20"/>
      <c r="N97" s="21"/>
    </row>
    <row r="98" spans="2:14">
      <c r="B98" s="19"/>
      <c r="C98" s="165"/>
      <c r="D98" s="20"/>
      <c r="E98" s="167"/>
      <c r="F98" s="168"/>
      <c r="G98" s="20"/>
      <c r="H98" s="20"/>
      <c r="I98" s="165"/>
      <c r="K98" s="165"/>
      <c r="L98" s="20"/>
      <c r="M98" s="20"/>
      <c r="N98" s="21"/>
    </row>
    <row r="99" spans="2:14">
      <c r="B99" s="19"/>
      <c r="C99" s="165">
        <v>29</v>
      </c>
      <c r="D99" s="20"/>
      <c r="E99" s="167">
        <v>2</v>
      </c>
      <c r="F99" s="167" t="s">
        <v>19</v>
      </c>
      <c r="G99" s="20"/>
      <c r="H99" s="20"/>
      <c r="I99" s="20"/>
      <c r="K99" s="165" t="s">
        <v>233</v>
      </c>
      <c r="L99" s="20"/>
      <c r="M99" s="20"/>
      <c r="N99" s="21"/>
    </row>
    <row r="100" spans="2:14">
      <c r="B100" s="19"/>
      <c r="C100" s="165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1"/>
    </row>
    <row r="101" spans="2:14">
      <c r="B101" s="19"/>
      <c r="C101" s="165"/>
      <c r="D101" s="20"/>
      <c r="E101" s="20"/>
      <c r="F101" s="20"/>
      <c r="G101" s="20" t="s">
        <v>235</v>
      </c>
      <c r="H101" s="20"/>
      <c r="I101" s="20"/>
      <c r="J101" s="20"/>
      <c r="K101" s="20"/>
      <c r="L101" s="20"/>
      <c r="M101" s="20"/>
      <c r="N101" s="21"/>
    </row>
    <row r="102" spans="2:14">
      <c r="B102" s="19"/>
      <c r="C102" s="165"/>
      <c r="D102" s="20"/>
      <c r="E102" s="415" t="s">
        <v>2</v>
      </c>
      <c r="F102" s="415" t="s">
        <v>64</v>
      </c>
      <c r="G102" s="417" t="s">
        <v>236</v>
      </c>
      <c r="H102" s="391"/>
      <c r="I102" s="392"/>
      <c r="J102" s="417" t="s">
        <v>237</v>
      </c>
      <c r="K102" s="391"/>
      <c r="L102" s="392"/>
      <c r="M102" s="20"/>
      <c r="N102" s="21"/>
    </row>
    <row r="103" spans="2:14">
      <c r="B103" s="19"/>
      <c r="C103" s="165"/>
      <c r="D103" s="20"/>
      <c r="E103" s="415"/>
      <c r="F103" s="415"/>
      <c r="G103" s="360" t="s">
        <v>238</v>
      </c>
      <c r="H103" s="360" t="s">
        <v>239</v>
      </c>
      <c r="I103" s="360" t="s">
        <v>240</v>
      </c>
      <c r="J103" s="360" t="s">
        <v>238</v>
      </c>
      <c r="K103" s="360" t="s">
        <v>239</v>
      </c>
      <c r="L103" s="360" t="s">
        <v>240</v>
      </c>
      <c r="M103" s="20"/>
      <c r="N103" s="21"/>
    </row>
    <row r="104" spans="2:14">
      <c r="B104" s="19"/>
      <c r="C104" s="165">
        <v>30</v>
      </c>
      <c r="D104" s="20"/>
      <c r="E104" s="287"/>
      <c r="F104" s="22" t="s">
        <v>24</v>
      </c>
      <c r="G104" s="341">
        <v>0</v>
      </c>
      <c r="H104" s="341">
        <v>0</v>
      </c>
      <c r="I104" s="341">
        <v>0</v>
      </c>
      <c r="J104" s="341"/>
      <c r="K104" s="341"/>
      <c r="L104" s="341"/>
      <c r="M104" s="20"/>
      <c r="N104" s="21"/>
    </row>
    <row r="105" spans="2:14">
      <c r="B105" s="19"/>
      <c r="C105" s="165">
        <v>31</v>
      </c>
      <c r="D105" s="20"/>
      <c r="E105" s="287"/>
      <c r="F105" s="287" t="s">
        <v>5</v>
      </c>
      <c r="G105" s="356"/>
      <c r="H105" s="342"/>
      <c r="I105" s="356"/>
      <c r="J105" s="341"/>
      <c r="K105" s="341"/>
      <c r="L105" s="341"/>
      <c r="M105" s="20"/>
      <c r="N105" s="21"/>
    </row>
    <row r="106" spans="2:14">
      <c r="B106" s="19"/>
      <c r="C106" s="165">
        <v>32</v>
      </c>
      <c r="D106" s="20"/>
      <c r="E106" s="287"/>
      <c r="F106" s="287" t="s">
        <v>241</v>
      </c>
      <c r="G106" s="342"/>
      <c r="H106" s="342"/>
      <c r="I106" s="342"/>
      <c r="J106" s="341"/>
      <c r="K106" s="341"/>
      <c r="L106" s="341"/>
      <c r="M106" s="20"/>
      <c r="N106" s="21"/>
    </row>
    <row r="107" spans="2:14">
      <c r="B107" s="19"/>
      <c r="C107" s="165">
        <v>33</v>
      </c>
      <c r="D107" s="20"/>
      <c r="E107" s="287"/>
      <c r="F107" s="287" t="s">
        <v>242</v>
      </c>
      <c r="G107" s="342"/>
      <c r="H107" s="342"/>
      <c r="I107" s="342"/>
      <c r="J107" s="341"/>
      <c r="K107" s="341"/>
      <c r="L107" s="341"/>
      <c r="M107" s="20"/>
      <c r="N107" s="21"/>
    </row>
    <row r="108" spans="2:14">
      <c r="B108" s="19"/>
      <c r="C108" s="165"/>
      <c r="D108" s="20"/>
      <c r="E108" s="287"/>
      <c r="F108" s="287"/>
      <c r="G108" s="342">
        <f>SUM(G104:G107)</f>
        <v>0</v>
      </c>
      <c r="H108" s="342">
        <f>SUM(H104:H107)</f>
        <v>0</v>
      </c>
      <c r="I108" s="342">
        <f>SUM(I104:I107)</f>
        <v>0</v>
      </c>
      <c r="J108" s="341"/>
      <c r="K108" s="341"/>
      <c r="L108" s="341"/>
      <c r="M108" s="20"/>
      <c r="N108" s="21"/>
    </row>
    <row r="109" spans="2:14">
      <c r="B109" s="19"/>
      <c r="C109" s="165"/>
      <c r="D109" s="20"/>
      <c r="E109" s="20"/>
      <c r="F109" s="167"/>
      <c r="G109" s="167"/>
      <c r="H109" s="167"/>
      <c r="I109" s="167"/>
      <c r="J109" s="167"/>
      <c r="K109" s="165"/>
      <c r="L109" s="167"/>
      <c r="M109" s="20"/>
      <c r="N109" s="21"/>
    </row>
    <row r="110" spans="2:14">
      <c r="B110" s="19"/>
      <c r="C110" s="165"/>
      <c r="D110" s="20"/>
      <c r="E110" s="20"/>
      <c r="F110" s="167"/>
      <c r="G110" s="167"/>
      <c r="H110" s="167"/>
      <c r="I110" s="167"/>
      <c r="J110" s="167"/>
      <c r="K110" s="165"/>
      <c r="L110" s="167"/>
      <c r="M110" s="20"/>
      <c r="N110" s="21"/>
    </row>
    <row r="111" spans="2:14">
      <c r="B111" s="19"/>
      <c r="C111" s="165">
        <v>34</v>
      </c>
      <c r="D111" s="20"/>
      <c r="E111" s="167">
        <v>3</v>
      </c>
      <c r="F111" s="167" t="s">
        <v>20</v>
      </c>
      <c r="G111" s="20"/>
      <c r="H111" s="20"/>
      <c r="I111" s="20"/>
      <c r="K111" s="20" t="s">
        <v>233</v>
      </c>
      <c r="L111" s="167"/>
      <c r="M111" s="20"/>
      <c r="N111" s="21"/>
    </row>
    <row r="112" spans="2:14">
      <c r="B112" s="19"/>
      <c r="C112" s="165"/>
      <c r="D112" s="20"/>
      <c r="E112" s="167"/>
      <c r="F112" s="167"/>
      <c r="G112" s="20"/>
      <c r="H112" s="20"/>
      <c r="I112" s="20"/>
      <c r="K112" s="20"/>
      <c r="L112" s="167"/>
      <c r="M112" s="20"/>
      <c r="N112" s="21"/>
    </row>
    <row r="113" spans="2:14">
      <c r="B113" s="19"/>
      <c r="C113" s="165">
        <v>35</v>
      </c>
      <c r="D113" s="20"/>
      <c r="E113" s="167">
        <v>4</v>
      </c>
      <c r="F113" s="167" t="s">
        <v>21</v>
      </c>
      <c r="G113" s="20"/>
      <c r="H113" s="20"/>
      <c r="I113" s="20"/>
      <c r="K113" s="20" t="s">
        <v>233</v>
      </c>
      <c r="L113" s="167"/>
      <c r="M113" s="20"/>
      <c r="N113" s="21"/>
    </row>
    <row r="114" spans="2:14">
      <c r="B114" s="19"/>
      <c r="C114" s="165"/>
      <c r="D114" s="20"/>
      <c r="E114" s="167"/>
      <c r="F114" s="167"/>
      <c r="G114" s="20"/>
      <c r="H114" s="20"/>
      <c r="I114" s="20"/>
      <c r="K114" s="20"/>
      <c r="L114" s="167"/>
      <c r="M114" s="20"/>
      <c r="N114" s="21"/>
    </row>
    <row r="115" spans="2:14">
      <c r="B115" s="19"/>
      <c r="C115" s="165">
        <v>36</v>
      </c>
      <c r="D115" s="20"/>
      <c r="E115" s="167">
        <v>5</v>
      </c>
      <c r="F115" s="167" t="s">
        <v>22</v>
      </c>
      <c r="G115" s="20"/>
      <c r="H115" s="20"/>
      <c r="I115" s="20"/>
      <c r="K115" s="313">
        <v>100000</v>
      </c>
      <c r="L115" s="167"/>
      <c r="M115" s="20"/>
      <c r="N115" s="21"/>
    </row>
    <row r="116" spans="2:14">
      <c r="B116" s="19"/>
      <c r="C116" s="165"/>
      <c r="D116" s="20"/>
      <c r="E116" s="167"/>
      <c r="F116" s="212" t="s">
        <v>481</v>
      </c>
      <c r="G116" s="361"/>
      <c r="H116" s="361"/>
      <c r="I116" s="361"/>
      <c r="J116" s="362"/>
      <c r="K116" s="361"/>
      <c r="L116" s="212"/>
      <c r="M116" s="20"/>
      <c r="N116" s="21"/>
    </row>
    <row r="117" spans="2:14">
      <c r="B117" s="19"/>
      <c r="C117" s="165">
        <v>37</v>
      </c>
      <c r="D117" s="20"/>
      <c r="E117" s="167">
        <v>6</v>
      </c>
      <c r="F117" s="167" t="s">
        <v>23</v>
      </c>
      <c r="G117" s="20"/>
      <c r="H117" s="20"/>
      <c r="I117" s="20"/>
      <c r="K117" s="20" t="s">
        <v>233</v>
      </c>
      <c r="L117" s="167"/>
      <c r="M117" s="20"/>
      <c r="N117" s="21"/>
    </row>
    <row r="118" spans="2:14">
      <c r="B118" s="19"/>
      <c r="C118" s="165"/>
      <c r="D118" s="20"/>
      <c r="E118" s="167"/>
      <c r="F118" s="167"/>
      <c r="G118" s="20"/>
      <c r="H118" s="20"/>
      <c r="I118" s="20"/>
      <c r="J118" s="20"/>
      <c r="K118" s="165"/>
      <c r="L118" s="167"/>
      <c r="M118" s="20"/>
      <c r="N118" s="21"/>
    </row>
    <row r="119" spans="2:14">
      <c r="B119" s="19"/>
      <c r="C119" s="165"/>
      <c r="D119" s="20"/>
      <c r="E119" s="363" t="s">
        <v>3</v>
      </c>
      <c r="F119" s="339" t="s">
        <v>243</v>
      </c>
      <c r="G119" s="339"/>
      <c r="H119" s="337"/>
      <c r="I119" s="337"/>
      <c r="J119" s="20"/>
      <c r="K119" s="165"/>
      <c r="L119" s="167"/>
      <c r="M119" s="20"/>
      <c r="N119" s="21"/>
    </row>
    <row r="120" spans="2:14">
      <c r="B120" s="19"/>
      <c r="C120" s="165"/>
      <c r="D120" s="20"/>
      <c r="E120" s="363"/>
      <c r="F120" s="339"/>
      <c r="G120" s="339"/>
      <c r="H120" s="337"/>
      <c r="I120" s="337"/>
      <c r="J120" s="20"/>
      <c r="K120" s="165"/>
      <c r="L120" s="167"/>
      <c r="M120" s="20"/>
      <c r="N120" s="21"/>
    </row>
    <row r="121" spans="2:14">
      <c r="B121" s="19"/>
      <c r="C121" s="165">
        <v>40</v>
      </c>
      <c r="D121" s="20"/>
      <c r="E121" s="338">
        <v>1</v>
      </c>
      <c r="F121" s="352" t="s">
        <v>25</v>
      </c>
      <c r="G121" s="162"/>
      <c r="H121" s="167"/>
      <c r="I121" s="167"/>
      <c r="J121" s="20"/>
      <c r="K121" s="20" t="s">
        <v>233</v>
      </c>
      <c r="L121" s="167"/>
      <c r="M121" s="20"/>
      <c r="N121" s="21"/>
    </row>
    <row r="122" spans="2:14">
      <c r="B122" s="19"/>
      <c r="C122" s="165"/>
      <c r="D122" s="20"/>
      <c r="E122" s="338"/>
      <c r="F122" s="352"/>
      <c r="G122" s="162"/>
      <c r="H122" s="167"/>
      <c r="I122" s="167"/>
      <c r="J122" s="20"/>
      <c r="K122" s="20"/>
      <c r="L122" s="167"/>
      <c r="M122" s="20"/>
      <c r="N122" s="21"/>
    </row>
    <row r="123" spans="2:14">
      <c r="B123" s="19"/>
      <c r="C123" s="165">
        <v>41</v>
      </c>
      <c r="D123" s="20"/>
      <c r="E123" s="338">
        <v>2</v>
      </c>
      <c r="F123" s="352" t="s">
        <v>26</v>
      </c>
      <c r="G123" s="162"/>
      <c r="H123" s="20"/>
      <c r="I123" s="20"/>
      <c r="J123" s="20"/>
      <c r="K123" s="20" t="s">
        <v>233</v>
      </c>
      <c r="L123" s="20"/>
      <c r="M123" s="20"/>
      <c r="N123" s="21"/>
    </row>
    <row r="124" spans="2:14">
      <c r="B124" s="19"/>
      <c r="C124" s="165"/>
      <c r="D124" s="20"/>
      <c r="E124" s="338"/>
      <c r="F124" s="352"/>
      <c r="G124" s="162"/>
      <c r="H124" s="20"/>
      <c r="I124" s="20"/>
      <c r="J124" s="20"/>
      <c r="K124" s="20"/>
      <c r="L124" s="20"/>
      <c r="M124" s="20"/>
      <c r="N124" s="21"/>
    </row>
    <row r="125" spans="2:14">
      <c r="B125" s="19"/>
      <c r="C125" s="165">
        <v>42</v>
      </c>
      <c r="D125" s="20"/>
      <c r="E125" s="163" t="s">
        <v>98</v>
      </c>
      <c r="F125" s="346" t="s">
        <v>105</v>
      </c>
      <c r="G125" s="20"/>
      <c r="H125" s="20"/>
      <c r="I125" s="20"/>
      <c r="J125" s="20"/>
      <c r="K125" s="20" t="s">
        <v>233</v>
      </c>
      <c r="L125" s="20"/>
      <c r="M125" s="20"/>
      <c r="N125" s="21"/>
    </row>
    <row r="126" spans="2:14">
      <c r="B126" s="19"/>
      <c r="C126" s="165"/>
      <c r="D126" s="20"/>
      <c r="E126" s="163"/>
      <c r="F126" s="346"/>
      <c r="G126" s="20"/>
      <c r="H126" s="20"/>
      <c r="I126" s="20"/>
      <c r="J126" s="20"/>
      <c r="K126" s="20"/>
      <c r="L126" s="20"/>
      <c r="M126" s="20"/>
      <c r="N126" s="21"/>
    </row>
    <row r="127" spans="2:14">
      <c r="B127" s="19"/>
      <c r="C127" s="165">
        <v>43</v>
      </c>
      <c r="D127" s="20"/>
      <c r="E127" s="163" t="s">
        <v>98</v>
      </c>
      <c r="F127" s="346" t="s">
        <v>131</v>
      </c>
      <c r="G127" s="20"/>
      <c r="H127" s="20"/>
      <c r="I127" s="20"/>
      <c r="J127" s="20"/>
      <c r="K127" s="316">
        <f>Pasivet!G11</f>
        <v>0</v>
      </c>
      <c r="L127" s="20"/>
      <c r="M127" s="20"/>
      <c r="N127" s="21"/>
    </row>
    <row r="128" spans="2:14">
      <c r="B128" s="19"/>
      <c r="C128" s="165"/>
      <c r="D128" s="20"/>
      <c r="E128" s="163"/>
      <c r="F128" s="364" t="s">
        <v>488</v>
      </c>
      <c r="G128" s="20"/>
      <c r="H128" s="20"/>
      <c r="I128" s="20"/>
      <c r="J128" s="20"/>
      <c r="K128" s="20"/>
      <c r="L128" s="20"/>
      <c r="M128" s="20"/>
      <c r="N128" s="21"/>
    </row>
    <row r="129" spans="2:14">
      <c r="B129" s="19"/>
      <c r="C129" s="165">
        <v>44</v>
      </c>
      <c r="D129" s="20"/>
      <c r="E129" s="338">
        <v>3</v>
      </c>
      <c r="F129" s="352" t="s">
        <v>27</v>
      </c>
      <c r="G129" s="162"/>
      <c r="H129" s="20"/>
      <c r="I129" s="20"/>
      <c r="J129" s="20"/>
      <c r="K129" s="20" t="s">
        <v>233</v>
      </c>
      <c r="L129" s="20"/>
      <c r="M129" s="20"/>
      <c r="N129" s="21"/>
    </row>
    <row r="130" spans="2:14">
      <c r="B130" s="19"/>
      <c r="C130" s="165"/>
      <c r="D130" s="20"/>
      <c r="E130" s="338"/>
      <c r="F130" s="352"/>
      <c r="G130" s="162"/>
      <c r="H130" s="20"/>
      <c r="I130" s="20"/>
      <c r="J130" s="20"/>
      <c r="K130" s="20"/>
      <c r="L130" s="20"/>
      <c r="M130" s="20"/>
      <c r="N130" s="21"/>
    </row>
    <row r="131" spans="2:14">
      <c r="B131" s="19"/>
      <c r="C131" s="165">
        <v>45</v>
      </c>
      <c r="D131" s="20"/>
      <c r="E131" s="163" t="s">
        <v>98</v>
      </c>
      <c r="F131" s="346" t="s">
        <v>139</v>
      </c>
      <c r="G131" s="20"/>
      <c r="H131" s="20"/>
      <c r="I131" s="20"/>
      <c r="J131" s="20"/>
      <c r="K131" s="316">
        <f>Pasivet!G13</f>
        <v>42008393</v>
      </c>
      <c r="L131" s="20"/>
      <c r="M131" s="20"/>
      <c r="N131" s="21"/>
    </row>
    <row r="132" spans="2:14">
      <c r="B132" s="19"/>
      <c r="C132" s="165"/>
      <c r="D132" s="20"/>
      <c r="E132" s="163"/>
      <c r="F132" s="410" t="s">
        <v>216</v>
      </c>
      <c r="G132" s="410"/>
      <c r="H132" s="20"/>
      <c r="I132" s="165" t="s">
        <v>2</v>
      </c>
      <c r="J132" s="20"/>
      <c r="K132" s="165" t="s">
        <v>217</v>
      </c>
      <c r="M132" s="20"/>
      <c r="N132" s="21"/>
    </row>
    <row r="133" spans="2:14">
      <c r="B133" s="19"/>
      <c r="C133" s="165"/>
      <c r="D133" s="20"/>
      <c r="E133" s="163"/>
      <c r="F133" s="410" t="s">
        <v>218</v>
      </c>
      <c r="G133" s="410"/>
      <c r="H133" s="20"/>
      <c r="I133" s="165" t="s">
        <v>2</v>
      </c>
      <c r="J133" s="347"/>
      <c r="K133" s="165" t="s">
        <v>217</v>
      </c>
      <c r="L133" s="347"/>
      <c r="M133" s="20"/>
      <c r="N133" s="21"/>
    </row>
    <row r="134" spans="2:14">
      <c r="B134" s="19"/>
      <c r="C134" s="165"/>
      <c r="D134" s="20"/>
      <c r="E134" s="163"/>
      <c r="F134" s="20" t="s">
        <v>219</v>
      </c>
      <c r="G134" s="20"/>
      <c r="H134" s="20"/>
      <c r="I134" s="165" t="s">
        <v>2</v>
      </c>
      <c r="J134" s="347"/>
      <c r="K134" s="165" t="s">
        <v>217</v>
      </c>
      <c r="L134" s="347"/>
      <c r="M134" s="20"/>
      <c r="N134" s="21"/>
    </row>
    <row r="135" spans="2:14">
      <c r="B135" s="19"/>
      <c r="C135" s="165"/>
      <c r="D135" s="20"/>
      <c r="E135" s="163"/>
      <c r="F135" s="20" t="s">
        <v>220</v>
      </c>
      <c r="G135" s="20"/>
      <c r="H135" s="20"/>
      <c r="I135" s="165" t="s">
        <v>2</v>
      </c>
      <c r="J135" s="347"/>
      <c r="K135" s="165" t="s">
        <v>217</v>
      </c>
      <c r="L135" s="347"/>
      <c r="M135" s="20"/>
      <c r="N135" s="21"/>
    </row>
    <row r="136" spans="2:14">
      <c r="B136" s="19"/>
      <c r="C136" s="165"/>
      <c r="D136" s="20"/>
      <c r="E136" s="163"/>
      <c r="F136" s="20" t="s">
        <v>221</v>
      </c>
      <c r="G136" s="20"/>
      <c r="H136" s="20"/>
      <c r="I136" s="165" t="s">
        <v>2</v>
      </c>
      <c r="J136" s="347"/>
      <c r="K136" s="165" t="s">
        <v>217</v>
      </c>
      <c r="L136" s="347"/>
      <c r="M136" s="20"/>
      <c r="N136" s="21"/>
    </row>
    <row r="137" spans="2:14">
      <c r="B137" s="19"/>
      <c r="C137" s="165"/>
      <c r="D137" s="20"/>
      <c r="E137" s="163"/>
      <c r="F137" s="20" t="s">
        <v>222</v>
      </c>
      <c r="G137" s="20"/>
      <c r="H137" s="20"/>
      <c r="I137" s="165" t="s">
        <v>2</v>
      </c>
      <c r="J137" s="347"/>
      <c r="K137" s="165" t="s">
        <v>217</v>
      </c>
      <c r="L137" s="347"/>
      <c r="M137" s="20"/>
      <c r="N137" s="21"/>
    </row>
    <row r="138" spans="2:14">
      <c r="B138" s="19"/>
      <c r="C138" s="165"/>
      <c r="D138" s="20"/>
      <c r="E138" s="163"/>
      <c r="F138" s="407" t="s">
        <v>223</v>
      </c>
      <c r="G138" s="407"/>
      <c r="H138" s="20"/>
      <c r="I138" s="165" t="s">
        <v>2</v>
      </c>
      <c r="J138" s="347"/>
      <c r="K138" s="165" t="s">
        <v>217</v>
      </c>
      <c r="L138" s="347"/>
      <c r="M138" s="20"/>
      <c r="N138" s="21"/>
    </row>
    <row r="139" spans="2:14">
      <c r="B139" s="19"/>
      <c r="C139" s="165"/>
      <c r="D139" s="20"/>
      <c r="E139" s="163"/>
      <c r="F139" s="303" t="s">
        <v>244</v>
      </c>
      <c r="G139" s="20"/>
      <c r="H139" s="20"/>
      <c r="I139" s="165" t="s">
        <v>2</v>
      </c>
      <c r="J139" s="347"/>
      <c r="K139" s="165" t="s">
        <v>217</v>
      </c>
      <c r="L139" s="347"/>
      <c r="M139" s="20"/>
      <c r="N139" s="21"/>
    </row>
    <row r="140" spans="2:14">
      <c r="B140" s="19"/>
      <c r="C140" s="165"/>
      <c r="D140" s="20"/>
      <c r="E140" s="163"/>
      <c r="F140" s="303" t="s">
        <v>225</v>
      </c>
      <c r="G140" s="20"/>
      <c r="H140" s="20"/>
      <c r="I140" s="165" t="s">
        <v>2</v>
      </c>
      <c r="J140" s="347"/>
      <c r="K140" s="165" t="s">
        <v>217</v>
      </c>
      <c r="L140" s="347"/>
      <c r="M140" s="20"/>
      <c r="N140" s="21"/>
    </row>
    <row r="141" spans="2:14">
      <c r="B141" s="19"/>
      <c r="C141" s="165"/>
      <c r="D141" s="20"/>
      <c r="E141" s="163"/>
      <c r="F141" s="346"/>
      <c r="G141" s="20"/>
      <c r="H141" s="20"/>
      <c r="I141" s="20"/>
      <c r="J141" s="20"/>
      <c r="K141" s="20"/>
      <c r="L141" s="20"/>
      <c r="M141" s="20"/>
      <c r="N141" s="21"/>
    </row>
    <row r="142" spans="2:14">
      <c r="B142" s="19"/>
      <c r="C142" s="165">
        <v>46</v>
      </c>
      <c r="D142" s="20"/>
      <c r="E142" s="163" t="s">
        <v>98</v>
      </c>
      <c r="F142" s="346" t="s">
        <v>140</v>
      </c>
      <c r="G142" s="20"/>
      <c r="H142" s="20"/>
      <c r="I142" s="20"/>
      <c r="J142" s="20"/>
      <c r="K142" s="356">
        <f>Pasivet!G14</f>
        <v>1531873</v>
      </c>
      <c r="L142" s="365"/>
      <c r="M142" s="356"/>
      <c r="N142" s="21"/>
    </row>
    <row r="143" spans="2:14">
      <c r="B143" s="19"/>
      <c r="C143" s="165"/>
      <c r="D143" s="20"/>
      <c r="E143" s="163"/>
      <c r="F143" s="346"/>
      <c r="G143" s="20"/>
      <c r="H143" s="20"/>
      <c r="I143" s="20"/>
      <c r="J143" s="20"/>
      <c r="L143" s="366"/>
      <c r="N143" s="21"/>
    </row>
    <row r="144" spans="2:14">
      <c r="B144" s="19"/>
      <c r="C144" s="165">
        <v>47</v>
      </c>
      <c r="D144" s="20"/>
      <c r="E144" s="163" t="s">
        <v>98</v>
      </c>
      <c r="F144" s="346" t="s">
        <v>106</v>
      </c>
      <c r="G144" s="20"/>
      <c r="H144" s="20"/>
      <c r="I144" s="20"/>
      <c r="J144" s="20"/>
      <c r="K144" s="356">
        <f>Pasivet!G15</f>
        <v>25668</v>
      </c>
      <c r="L144" s="366"/>
      <c r="N144" s="21"/>
    </row>
    <row r="145" spans="2:14">
      <c r="B145" s="19"/>
      <c r="C145" s="165"/>
      <c r="D145" s="20"/>
      <c r="E145" s="163"/>
      <c r="F145" s="346"/>
      <c r="G145" s="20"/>
      <c r="H145" s="20"/>
      <c r="I145" s="20"/>
      <c r="J145" s="20"/>
      <c r="K145" s="314"/>
      <c r="L145" s="366"/>
      <c r="N145" s="21"/>
    </row>
    <row r="146" spans="2:14">
      <c r="B146" s="19"/>
      <c r="C146" s="165">
        <v>48</v>
      </c>
      <c r="D146" s="20"/>
      <c r="E146" s="163" t="s">
        <v>98</v>
      </c>
      <c r="F146" s="346" t="s">
        <v>107</v>
      </c>
      <c r="G146" s="20"/>
      <c r="H146" s="20"/>
      <c r="I146" s="20"/>
      <c r="J146" s="20"/>
      <c r="K146" s="356">
        <v>0</v>
      </c>
      <c r="L146" s="20"/>
      <c r="M146" s="366"/>
      <c r="N146" s="21"/>
    </row>
    <row r="147" spans="2:14">
      <c r="B147" s="19"/>
      <c r="C147" s="165"/>
      <c r="D147" s="20"/>
      <c r="E147" s="163"/>
      <c r="F147" s="346"/>
      <c r="G147" s="20"/>
      <c r="H147" s="20"/>
      <c r="I147" s="20"/>
      <c r="J147" s="20"/>
      <c r="K147" s="20"/>
      <c r="L147" s="20"/>
      <c r="M147" s="20"/>
      <c r="N147" s="21"/>
    </row>
    <row r="148" spans="2:14">
      <c r="B148" s="19"/>
      <c r="C148" s="165">
        <v>49</v>
      </c>
      <c r="D148" s="20"/>
      <c r="E148" s="163" t="s">
        <v>98</v>
      </c>
      <c r="F148" s="346" t="s">
        <v>108</v>
      </c>
      <c r="G148" s="20"/>
      <c r="H148" s="20"/>
      <c r="I148" s="20"/>
      <c r="J148" s="20"/>
      <c r="K148" s="20" t="s">
        <v>233</v>
      </c>
      <c r="L148" s="20"/>
      <c r="M148" s="20"/>
      <c r="N148" s="21"/>
    </row>
    <row r="149" spans="2:14">
      <c r="B149" s="19"/>
      <c r="C149" s="165"/>
      <c r="D149" s="20"/>
      <c r="E149" s="163"/>
      <c r="F149" s="346"/>
      <c r="G149" s="20"/>
      <c r="H149" s="20"/>
      <c r="I149" s="20"/>
      <c r="J149" s="20"/>
      <c r="K149" s="20"/>
      <c r="L149" s="20"/>
      <c r="M149" s="20"/>
      <c r="N149" s="21"/>
    </row>
    <row r="150" spans="2:14">
      <c r="B150" s="19"/>
      <c r="C150" s="165">
        <v>50</v>
      </c>
      <c r="D150" s="20"/>
      <c r="E150" s="163" t="s">
        <v>98</v>
      </c>
      <c r="F150" s="346" t="s">
        <v>109</v>
      </c>
      <c r="G150" s="20"/>
      <c r="H150" s="20"/>
      <c r="I150" s="20"/>
      <c r="J150" s="20"/>
      <c r="K150" s="20" t="s">
        <v>233</v>
      </c>
      <c r="L150" s="20"/>
      <c r="M150" s="20"/>
      <c r="N150" s="21"/>
    </row>
    <row r="151" spans="2:14">
      <c r="B151" s="19"/>
      <c r="C151" s="165"/>
      <c r="D151" s="20"/>
      <c r="E151" s="163"/>
      <c r="F151" s="346"/>
      <c r="G151" s="20"/>
      <c r="H151" s="20"/>
      <c r="I151" s="20"/>
      <c r="J151" s="20"/>
      <c r="K151" s="20"/>
      <c r="L151" s="20"/>
      <c r="M151" s="20"/>
      <c r="N151" s="21"/>
    </row>
    <row r="152" spans="2:14">
      <c r="B152" s="19"/>
      <c r="C152" s="165">
        <v>51</v>
      </c>
      <c r="D152" s="20"/>
      <c r="E152" s="163" t="s">
        <v>98</v>
      </c>
      <c r="F152" s="346" t="s">
        <v>110</v>
      </c>
      <c r="G152" s="20"/>
      <c r="H152" s="20"/>
      <c r="I152" s="20"/>
      <c r="J152" s="20"/>
      <c r="K152" s="20" t="s">
        <v>233</v>
      </c>
      <c r="L152" s="20"/>
      <c r="M152" s="20"/>
      <c r="N152" s="21"/>
    </row>
    <row r="153" spans="2:14">
      <c r="B153" s="19"/>
      <c r="C153" s="165"/>
      <c r="D153" s="20"/>
      <c r="E153" s="163"/>
      <c r="F153" s="346"/>
      <c r="G153" s="20"/>
      <c r="H153" s="20"/>
      <c r="I153" s="20"/>
      <c r="J153" s="20"/>
      <c r="K153" s="20"/>
      <c r="L153" s="20"/>
      <c r="M153" s="20"/>
      <c r="N153" s="21"/>
    </row>
    <row r="154" spans="2:14">
      <c r="B154" s="19"/>
      <c r="C154" s="165">
        <v>52</v>
      </c>
      <c r="D154" s="20"/>
      <c r="E154" s="163" t="s">
        <v>98</v>
      </c>
      <c r="F154" s="346" t="s">
        <v>104</v>
      </c>
      <c r="G154" s="20"/>
      <c r="H154" s="20"/>
      <c r="I154" s="20"/>
      <c r="J154" s="20"/>
      <c r="K154" s="315">
        <v>0</v>
      </c>
      <c r="L154" s="20"/>
      <c r="M154" s="20"/>
      <c r="N154" s="21"/>
    </row>
    <row r="155" spans="2:14">
      <c r="B155" s="19"/>
      <c r="C155" s="165"/>
      <c r="D155" s="20"/>
      <c r="E155" s="163"/>
      <c r="F155" s="367"/>
      <c r="G155" s="314"/>
      <c r="H155" s="314"/>
      <c r="I155" s="314"/>
      <c r="J155" s="314"/>
      <c r="K155" s="314"/>
      <c r="L155" s="20"/>
      <c r="M155" s="20"/>
      <c r="N155" s="21"/>
    </row>
    <row r="156" spans="2:14">
      <c r="B156" s="19"/>
      <c r="C156" s="165">
        <v>53</v>
      </c>
      <c r="D156" s="20"/>
      <c r="E156" s="163" t="s">
        <v>98</v>
      </c>
      <c r="F156" s="346" t="s">
        <v>113</v>
      </c>
      <c r="G156" s="20"/>
      <c r="H156" s="20"/>
      <c r="I156" s="20"/>
      <c r="J156" s="20"/>
      <c r="K156" s="20" t="s">
        <v>233</v>
      </c>
      <c r="L156" s="20"/>
      <c r="M156" s="20"/>
      <c r="N156" s="21"/>
    </row>
    <row r="157" spans="2:14">
      <c r="B157" s="19"/>
      <c r="C157" s="165"/>
      <c r="D157" s="20"/>
      <c r="E157" s="163"/>
      <c r="F157" s="346"/>
      <c r="G157" s="20"/>
      <c r="H157" s="20"/>
      <c r="I157" s="20"/>
      <c r="J157" s="20"/>
      <c r="K157" s="20"/>
      <c r="L157" s="20"/>
      <c r="M157" s="20"/>
      <c r="N157" s="21"/>
    </row>
    <row r="158" spans="2:14">
      <c r="B158" s="19"/>
      <c r="C158" s="165">
        <v>54</v>
      </c>
      <c r="D158" s="20"/>
      <c r="E158" s="163" t="s">
        <v>98</v>
      </c>
      <c r="F158" s="346" t="s">
        <v>112</v>
      </c>
      <c r="G158" s="20"/>
      <c r="H158" s="20"/>
      <c r="I158" s="20"/>
      <c r="J158" s="20"/>
      <c r="K158" s="316">
        <f>Pasivet!G22</f>
        <v>0</v>
      </c>
      <c r="L158" s="20"/>
      <c r="M158" s="20"/>
      <c r="N158" s="21"/>
    </row>
    <row r="159" spans="2:14">
      <c r="B159" s="19"/>
      <c r="C159" s="165"/>
      <c r="D159" s="20"/>
      <c r="E159" s="163"/>
      <c r="F159" s="368" t="s">
        <v>482</v>
      </c>
      <c r="G159" s="20"/>
      <c r="H159" s="20"/>
      <c r="I159" s="20"/>
      <c r="J159" s="20"/>
      <c r="K159" s="20"/>
      <c r="L159" s="20"/>
      <c r="M159" s="20"/>
      <c r="N159" s="21"/>
    </row>
    <row r="160" spans="2:14">
      <c r="B160" s="19"/>
      <c r="C160" s="165">
        <v>55</v>
      </c>
      <c r="D160" s="20"/>
      <c r="E160" s="338">
        <v>4</v>
      </c>
      <c r="F160" s="352" t="s">
        <v>28</v>
      </c>
      <c r="G160" s="162"/>
      <c r="H160" s="20"/>
      <c r="I160" s="20"/>
      <c r="J160" s="20"/>
      <c r="K160" s="20" t="s">
        <v>233</v>
      </c>
      <c r="L160" s="20"/>
      <c r="M160" s="20"/>
      <c r="N160" s="21"/>
    </row>
    <row r="161" spans="2:14">
      <c r="B161" s="19"/>
      <c r="C161" s="165"/>
      <c r="D161" s="20"/>
      <c r="E161" s="338"/>
      <c r="F161" s="352"/>
      <c r="G161" s="162"/>
      <c r="H161" s="20"/>
      <c r="I161" s="20"/>
      <c r="J161" s="20"/>
      <c r="K161" s="20"/>
      <c r="L161" s="20"/>
      <c r="M161" s="20"/>
      <c r="N161" s="21"/>
    </row>
    <row r="162" spans="2:14">
      <c r="B162" s="19"/>
      <c r="C162" s="165">
        <v>56</v>
      </c>
      <c r="D162" s="20"/>
      <c r="E162" s="338">
        <v>5</v>
      </c>
      <c r="F162" s="352" t="s">
        <v>141</v>
      </c>
      <c r="G162" s="162"/>
      <c r="H162" s="20"/>
      <c r="I162" s="20"/>
      <c r="J162" s="20"/>
      <c r="K162" s="20" t="s">
        <v>233</v>
      </c>
      <c r="L162" s="20"/>
      <c r="M162" s="20"/>
      <c r="N162" s="21"/>
    </row>
    <row r="163" spans="2:14">
      <c r="B163" s="19"/>
      <c r="C163" s="165"/>
      <c r="D163" s="20"/>
      <c r="E163" s="338"/>
      <c r="F163" s="352"/>
      <c r="G163" s="162"/>
      <c r="H163" s="20"/>
      <c r="I163" s="20"/>
      <c r="J163" s="20"/>
      <c r="K163" s="20"/>
      <c r="L163" s="20"/>
      <c r="M163" s="20"/>
      <c r="N163" s="21"/>
    </row>
    <row r="164" spans="2:14">
      <c r="B164" s="19"/>
      <c r="C164" s="165"/>
      <c r="D164" s="20"/>
      <c r="E164" s="167" t="s">
        <v>4</v>
      </c>
      <c r="F164" s="339" t="s">
        <v>245</v>
      </c>
      <c r="G164" s="339"/>
      <c r="H164" s="20"/>
      <c r="I164" s="20"/>
      <c r="J164" s="20"/>
      <c r="K164" s="20" t="s">
        <v>233</v>
      </c>
      <c r="L164" s="20"/>
      <c r="M164" s="20"/>
      <c r="N164" s="21"/>
    </row>
    <row r="165" spans="2:14">
      <c r="B165" s="19"/>
      <c r="C165" s="165"/>
      <c r="D165" s="20"/>
      <c r="E165" s="167"/>
      <c r="F165" s="339"/>
      <c r="G165" s="339"/>
      <c r="H165" s="20"/>
      <c r="I165" s="20"/>
      <c r="J165" s="20"/>
      <c r="K165" s="20"/>
      <c r="L165" s="20"/>
      <c r="M165" s="20"/>
      <c r="N165" s="21"/>
    </row>
    <row r="166" spans="2:14">
      <c r="B166" s="19"/>
      <c r="C166" s="165">
        <v>58</v>
      </c>
      <c r="D166" s="20"/>
      <c r="E166" s="338">
        <v>1</v>
      </c>
      <c r="F166" s="352" t="s">
        <v>33</v>
      </c>
      <c r="G166" s="339"/>
      <c r="H166" s="20"/>
      <c r="I166" s="20"/>
      <c r="J166" s="20"/>
      <c r="K166" s="20" t="s">
        <v>233</v>
      </c>
      <c r="L166" s="20"/>
      <c r="M166" s="20"/>
      <c r="N166" s="21"/>
    </row>
    <row r="167" spans="2:14">
      <c r="B167" s="19"/>
      <c r="C167" s="165"/>
      <c r="D167" s="20"/>
      <c r="E167" s="338"/>
      <c r="F167" s="352"/>
      <c r="G167" s="339"/>
      <c r="H167" s="20"/>
      <c r="I167" s="20"/>
      <c r="J167" s="20"/>
      <c r="K167" s="20"/>
      <c r="L167" s="20"/>
      <c r="M167" s="20"/>
      <c r="N167" s="21"/>
    </row>
    <row r="168" spans="2:14">
      <c r="B168" s="19"/>
      <c r="C168" s="165">
        <v>59</v>
      </c>
      <c r="D168" s="20"/>
      <c r="E168" s="163" t="s">
        <v>98</v>
      </c>
      <c r="F168" s="346" t="s">
        <v>34</v>
      </c>
      <c r="G168" s="20"/>
      <c r="H168" s="20"/>
      <c r="I168" s="20"/>
      <c r="J168" s="20"/>
      <c r="K168" s="20" t="s">
        <v>233</v>
      </c>
      <c r="L168" s="20"/>
      <c r="M168" s="20"/>
      <c r="N168" s="21"/>
    </row>
    <row r="169" spans="2:14">
      <c r="B169" s="19"/>
      <c r="C169" s="165"/>
      <c r="D169" s="20"/>
      <c r="E169" s="163"/>
      <c r="F169" s="346"/>
      <c r="G169" s="20"/>
      <c r="H169" s="20"/>
      <c r="I169" s="20"/>
      <c r="J169" s="20"/>
      <c r="K169" s="20"/>
      <c r="L169" s="20"/>
      <c r="M169" s="20"/>
      <c r="N169" s="21"/>
    </row>
    <row r="170" spans="2:14">
      <c r="B170" s="19"/>
      <c r="C170" s="165">
        <v>60</v>
      </c>
      <c r="D170" s="20"/>
      <c r="E170" s="163" t="s">
        <v>98</v>
      </c>
      <c r="F170" s="346" t="s">
        <v>31</v>
      </c>
      <c r="G170" s="20"/>
      <c r="H170" s="20"/>
      <c r="I170" s="20"/>
      <c r="J170" s="20"/>
      <c r="K170" s="20" t="s">
        <v>233</v>
      </c>
      <c r="L170" s="20"/>
      <c r="M170" s="20"/>
      <c r="N170" s="21"/>
    </row>
    <row r="171" spans="2:14">
      <c r="B171" s="19"/>
      <c r="C171" s="165"/>
      <c r="D171" s="20"/>
      <c r="E171" s="163"/>
      <c r="F171" s="346"/>
      <c r="G171" s="20"/>
      <c r="H171" s="20"/>
      <c r="I171" s="20"/>
      <c r="J171" s="20"/>
      <c r="K171" s="20"/>
      <c r="L171" s="20"/>
      <c r="M171" s="20"/>
      <c r="N171" s="21"/>
    </row>
    <row r="172" spans="2:14">
      <c r="B172" s="19"/>
      <c r="C172" s="165">
        <v>61</v>
      </c>
      <c r="D172" s="20"/>
      <c r="E172" s="338">
        <v>2</v>
      </c>
      <c r="F172" s="352" t="s">
        <v>35</v>
      </c>
      <c r="G172" s="162"/>
      <c r="H172" s="20"/>
      <c r="I172" s="20"/>
      <c r="J172" s="20"/>
      <c r="K172" s="20" t="s">
        <v>233</v>
      </c>
      <c r="L172" s="20"/>
      <c r="M172" s="20"/>
      <c r="N172" s="21"/>
    </row>
    <row r="173" spans="2:14">
      <c r="B173" s="19"/>
      <c r="C173" s="165"/>
      <c r="D173" s="20"/>
      <c r="E173" s="338"/>
      <c r="F173" s="352"/>
      <c r="G173" s="162"/>
      <c r="H173" s="20"/>
      <c r="I173" s="20"/>
      <c r="J173" s="20"/>
      <c r="K173" s="20"/>
      <c r="L173" s="20"/>
      <c r="M173" s="20"/>
      <c r="N173" s="21"/>
    </row>
    <row r="174" spans="2:14">
      <c r="B174" s="19"/>
      <c r="C174" s="165">
        <v>62</v>
      </c>
      <c r="D174" s="20"/>
      <c r="E174" s="338">
        <v>3</v>
      </c>
      <c r="F174" s="352" t="s">
        <v>28</v>
      </c>
      <c r="G174" s="162"/>
      <c r="H174" s="20"/>
      <c r="I174" s="20"/>
      <c r="J174" s="20"/>
      <c r="K174" s="20" t="s">
        <v>233</v>
      </c>
      <c r="L174" s="20"/>
      <c r="M174" s="20"/>
      <c r="N174" s="21"/>
    </row>
    <row r="175" spans="2:14">
      <c r="B175" s="19"/>
      <c r="C175" s="165"/>
      <c r="D175" s="20"/>
      <c r="E175" s="338"/>
      <c r="F175" s="352"/>
      <c r="G175" s="162"/>
      <c r="H175" s="20"/>
      <c r="I175" s="20"/>
      <c r="J175" s="20"/>
      <c r="K175" s="20"/>
      <c r="L175" s="20"/>
      <c r="M175" s="20"/>
      <c r="N175" s="21"/>
    </row>
    <row r="176" spans="2:14">
      <c r="B176" s="19"/>
      <c r="C176" s="165">
        <v>63</v>
      </c>
      <c r="D176" s="20"/>
      <c r="E176" s="338">
        <v>4</v>
      </c>
      <c r="F176" s="352" t="s">
        <v>36</v>
      </c>
      <c r="G176" s="162"/>
      <c r="H176" s="20"/>
      <c r="I176" s="20"/>
      <c r="J176" s="20"/>
      <c r="K176" s="20" t="s">
        <v>233</v>
      </c>
      <c r="L176" s="20"/>
      <c r="M176" s="20"/>
      <c r="N176" s="21"/>
    </row>
    <row r="177" spans="2:14">
      <c r="B177" s="19"/>
      <c r="C177" s="165"/>
      <c r="D177" s="20"/>
      <c r="E177" s="338"/>
      <c r="F177" s="352"/>
      <c r="G177" s="162"/>
      <c r="H177" s="20"/>
      <c r="I177" s="20"/>
      <c r="J177" s="20"/>
      <c r="K177" s="20"/>
      <c r="L177" s="20"/>
      <c r="M177" s="20"/>
      <c r="N177" s="21"/>
    </row>
    <row r="178" spans="2:14">
      <c r="B178" s="19"/>
      <c r="C178" s="165"/>
      <c r="D178" s="20"/>
      <c r="E178" s="167" t="s">
        <v>37</v>
      </c>
      <c r="F178" s="339" t="s">
        <v>246</v>
      </c>
      <c r="G178" s="339"/>
      <c r="H178" s="20"/>
      <c r="I178" s="20"/>
      <c r="J178" s="20"/>
      <c r="K178" s="20" t="s">
        <v>233</v>
      </c>
      <c r="L178" s="20"/>
      <c r="M178" s="20"/>
      <c r="N178" s="21"/>
    </row>
    <row r="179" spans="2:14">
      <c r="B179" s="19"/>
      <c r="C179" s="165"/>
      <c r="D179" s="20"/>
      <c r="E179" s="167"/>
      <c r="F179" s="339"/>
      <c r="G179" s="339"/>
      <c r="H179" s="20"/>
      <c r="I179" s="20"/>
      <c r="J179" s="20"/>
      <c r="K179" s="20"/>
      <c r="L179" s="20"/>
      <c r="M179" s="20"/>
      <c r="N179" s="21"/>
    </row>
    <row r="180" spans="2:14">
      <c r="B180" s="19"/>
      <c r="C180" s="165">
        <v>66</v>
      </c>
      <c r="D180" s="20"/>
      <c r="E180" s="338">
        <v>1</v>
      </c>
      <c r="F180" s="352" t="s">
        <v>39</v>
      </c>
      <c r="G180" s="162"/>
      <c r="H180" s="20"/>
      <c r="I180" s="20"/>
      <c r="J180" s="20"/>
      <c r="K180" s="20" t="s">
        <v>233</v>
      </c>
      <c r="L180" s="20"/>
      <c r="M180" s="20"/>
      <c r="N180" s="21"/>
    </row>
    <row r="181" spans="2:14">
      <c r="B181" s="19"/>
      <c r="C181" s="165"/>
      <c r="D181" s="20"/>
      <c r="E181" s="338"/>
      <c r="F181" s="352"/>
      <c r="G181" s="162"/>
      <c r="H181" s="20"/>
      <c r="I181" s="20"/>
      <c r="J181" s="20"/>
      <c r="K181" s="20"/>
      <c r="L181" s="20"/>
      <c r="M181" s="20"/>
      <c r="N181" s="21"/>
    </row>
    <row r="182" spans="2:14">
      <c r="B182" s="19"/>
      <c r="C182" s="165">
        <v>67</v>
      </c>
      <c r="D182" s="20"/>
      <c r="E182" s="338">
        <v>2</v>
      </c>
      <c r="F182" s="352" t="s">
        <v>40</v>
      </c>
      <c r="G182" s="162"/>
      <c r="H182" s="20"/>
      <c r="I182" s="20"/>
      <c r="J182" s="20"/>
      <c r="K182" s="20" t="s">
        <v>233</v>
      </c>
      <c r="L182" s="20"/>
      <c r="M182" s="20"/>
      <c r="N182" s="21"/>
    </row>
    <row r="183" spans="2:14">
      <c r="B183" s="19"/>
      <c r="C183" s="165"/>
      <c r="D183" s="20"/>
      <c r="E183" s="338"/>
      <c r="F183" s="352"/>
      <c r="G183" s="162"/>
      <c r="H183" s="20"/>
      <c r="I183" s="20"/>
      <c r="J183" s="20"/>
      <c r="K183" s="20"/>
      <c r="L183" s="20"/>
      <c r="M183" s="20"/>
      <c r="N183" s="21"/>
    </row>
    <row r="184" spans="2:14">
      <c r="B184" s="19"/>
      <c r="C184" s="165">
        <v>68</v>
      </c>
      <c r="D184" s="20"/>
      <c r="E184" s="338">
        <v>3</v>
      </c>
      <c r="F184" s="352" t="s">
        <v>41</v>
      </c>
      <c r="G184" s="162"/>
      <c r="H184" s="20"/>
      <c r="I184" s="20"/>
      <c r="J184" s="20"/>
      <c r="K184" s="20" t="s">
        <v>233</v>
      </c>
      <c r="L184" s="20"/>
      <c r="M184" s="20"/>
      <c r="N184" s="21"/>
    </row>
    <row r="185" spans="2:14">
      <c r="B185" s="19"/>
      <c r="C185" s="165"/>
      <c r="D185" s="20"/>
      <c r="E185" s="338"/>
      <c r="F185" s="352"/>
      <c r="G185" s="162"/>
      <c r="H185" s="20"/>
      <c r="I185" s="20"/>
      <c r="J185" s="20"/>
      <c r="K185" s="20"/>
      <c r="L185" s="20"/>
      <c r="M185" s="20"/>
      <c r="N185" s="21"/>
    </row>
    <row r="186" spans="2:14">
      <c r="B186" s="19"/>
      <c r="C186" s="165">
        <v>69</v>
      </c>
      <c r="D186" s="20"/>
      <c r="E186" s="338">
        <v>4</v>
      </c>
      <c r="F186" s="352" t="s">
        <v>42</v>
      </c>
      <c r="G186" s="162"/>
      <c r="H186" s="20"/>
      <c r="I186" s="20"/>
      <c r="J186" s="20"/>
      <c r="K186" s="20" t="s">
        <v>233</v>
      </c>
      <c r="L186" s="20"/>
      <c r="M186" s="20"/>
      <c r="N186" s="21"/>
    </row>
    <row r="187" spans="2:14">
      <c r="B187" s="19"/>
      <c r="C187" s="165"/>
      <c r="D187" s="20"/>
      <c r="E187" s="338"/>
      <c r="F187" s="352"/>
      <c r="G187" s="162"/>
      <c r="H187" s="20"/>
      <c r="I187" s="20"/>
      <c r="J187" s="20"/>
      <c r="K187" s="20"/>
      <c r="L187" s="20"/>
      <c r="M187" s="20"/>
      <c r="N187" s="21"/>
    </row>
    <row r="188" spans="2:14">
      <c r="B188" s="19"/>
      <c r="C188" s="165">
        <v>70</v>
      </c>
      <c r="D188" s="20"/>
      <c r="E188" s="338">
        <v>5</v>
      </c>
      <c r="F188" s="352" t="s">
        <v>114</v>
      </c>
      <c r="G188" s="162"/>
      <c r="H188" s="20"/>
      <c r="I188" s="20"/>
      <c r="J188" s="20"/>
      <c r="K188" s="20" t="s">
        <v>233</v>
      </c>
      <c r="L188" s="20"/>
      <c r="M188" s="20"/>
      <c r="N188" s="21"/>
    </row>
    <row r="189" spans="2:14">
      <c r="B189" s="19"/>
      <c r="C189" s="165"/>
      <c r="D189" s="20"/>
      <c r="E189" s="338"/>
      <c r="F189" s="352"/>
      <c r="G189" s="162"/>
      <c r="H189" s="20"/>
      <c r="I189" s="20"/>
      <c r="J189" s="20"/>
      <c r="K189" s="20"/>
      <c r="L189" s="20"/>
      <c r="M189" s="20"/>
      <c r="N189" s="21"/>
    </row>
    <row r="190" spans="2:14">
      <c r="B190" s="19"/>
      <c r="C190" s="165">
        <v>71</v>
      </c>
      <c r="D190" s="20"/>
      <c r="E190" s="338">
        <v>6</v>
      </c>
      <c r="F190" s="352" t="s">
        <v>43</v>
      </c>
      <c r="G190" s="162"/>
      <c r="H190" s="20"/>
      <c r="I190" s="20"/>
      <c r="J190" s="20"/>
      <c r="K190" s="20" t="s">
        <v>233</v>
      </c>
      <c r="L190" s="20"/>
      <c r="M190" s="20"/>
      <c r="N190" s="21"/>
    </row>
    <row r="191" spans="2:14">
      <c r="B191" s="19"/>
      <c r="C191" s="165"/>
      <c r="D191" s="20"/>
      <c r="E191" s="338"/>
      <c r="F191" s="352"/>
      <c r="G191" s="162"/>
      <c r="H191" s="20"/>
      <c r="I191" s="20"/>
      <c r="J191" s="20"/>
      <c r="K191" s="20"/>
      <c r="L191" s="20"/>
      <c r="M191" s="20"/>
      <c r="N191" s="21"/>
    </row>
    <row r="192" spans="2:14">
      <c r="B192" s="19"/>
      <c r="C192" s="165">
        <v>72</v>
      </c>
      <c r="D192" s="20"/>
      <c r="E192" s="338">
        <v>7</v>
      </c>
      <c r="F192" s="352" t="s">
        <v>44</v>
      </c>
      <c r="G192" s="162"/>
      <c r="H192" s="20"/>
      <c r="I192" s="20"/>
      <c r="J192" s="20"/>
      <c r="K192" s="20" t="s">
        <v>233</v>
      </c>
      <c r="L192" s="20"/>
      <c r="M192" s="20"/>
      <c r="N192" s="21"/>
    </row>
    <row r="193" spans="2:14">
      <c r="B193" s="19"/>
      <c r="C193" s="165"/>
      <c r="D193" s="20"/>
      <c r="E193" s="338"/>
      <c r="F193" s="352"/>
      <c r="G193" s="162"/>
      <c r="H193" s="20"/>
      <c r="I193" s="20"/>
      <c r="J193" s="20"/>
      <c r="K193" s="20"/>
      <c r="L193" s="20"/>
      <c r="M193" s="20"/>
      <c r="N193" s="21"/>
    </row>
    <row r="194" spans="2:14">
      <c r="B194" s="19"/>
      <c r="C194" s="165">
        <v>73</v>
      </c>
      <c r="D194" s="20"/>
      <c r="E194" s="338">
        <v>8</v>
      </c>
      <c r="F194" s="352" t="s">
        <v>45</v>
      </c>
      <c r="G194" s="162"/>
      <c r="H194" s="20"/>
      <c r="I194" s="20"/>
      <c r="J194" s="20"/>
      <c r="K194" s="20" t="s">
        <v>233</v>
      </c>
      <c r="L194" s="20"/>
      <c r="M194" s="20"/>
      <c r="N194" s="21"/>
    </row>
    <row r="195" spans="2:14">
      <c r="B195" s="19"/>
      <c r="C195" s="165"/>
      <c r="D195" s="20"/>
      <c r="E195" s="338"/>
      <c r="F195" s="352"/>
      <c r="G195" s="162"/>
      <c r="H195" s="20"/>
      <c r="I195" s="20"/>
      <c r="J195" s="20"/>
      <c r="K195" s="20"/>
      <c r="L195" s="20"/>
      <c r="M195" s="20"/>
      <c r="N195" s="21"/>
    </row>
    <row r="196" spans="2:14">
      <c r="B196" s="19"/>
      <c r="C196" s="165">
        <v>74</v>
      </c>
      <c r="D196" s="20"/>
      <c r="E196" s="338">
        <v>9</v>
      </c>
      <c r="F196" s="352" t="s">
        <v>46</v>
      </c>
      <c r="G196" s="162"/>
      <c r="H196" s="20"/>
      <c r="I196" s="20"/>
      <c r="J196" s="20"/>
      <c r="K196" s="369">
        <f>Pasivet!G42</f>
        <v>-4962471</v>
      </c>
      <c r="L196" s="303"/>
      <c r="M196" s="20"/>
      <c r="N196" s="21"/>
    </row>
    <row r="197" spans="2:14">
      <c r="B197" s="19"/>
      <c r="C197" s="165"/>
      <c r="D197" s="20"/>
      <c r="E197" s="338"/>
      <c r="F197" s="352"/>
      <c r="G197" s="162"/>
      <c r="H197" s="20"/>
      <c r="I197" s="20"/>
      <c r="J197" s="20"/>
      <c r="K197" s="303"/>
      <c r="L197" s="303"/>
      <c r="M197" s="20"/>
      <c r="N197" s="21"/>
    </row>
    <row r="198" spans="2:14">
      <c r="B198" s="19"/>
      <c r="C198" s="165">
        <v>75</v>
      </c>
      <c r="D198" s="20"/>
      <c r="E198" s="338">
        <v>10</v>
      </c>
      <c r="F198" s="352" t="s">
        <v>47</v>
      </c>
      <c r="G198" s="162"/>
      <c r="H198" s="20"/>
      <c r="I198" s="20"/>
      <c r="J198" s="20"/>
      <c r="K198" s="369">
        <f>Pasivet!G43</f>
        <v>15863690.4</v>
      </c>
      <c r="L198" s="303"/>
      <c r="M198" s="20"/>
      <c r="N198" s="21"/>
    </row>
    <row r="199" spans="2:14">
      <c r="B199" s="19"/>
      <c r="C199" s="165"/>
      <c r="D199" s="20"/>
      <c r="E199" s="20"/>
      <c r="F199" s="20"/>
      <c r="G199" s="20"/>
      <c r="H199" s="20"/>
      <c r="I199" s="20"/>
      <c r="J199" s="20"/>
      <c r="K199" s="303"/>
      <c r="L199" s="314"/>
      <c r="M199" s="20"/>
      <c r="N199" s="21"/>
    </row>
    <row r="200" spans="2:14">
      <c r="B200" s="19"/>
      <c r="C200" s="165"/>
      <c r="D200" s="20"/>
      <c r="E200" s="20"/>
      <c r="F200" s="169" t="s">
        <v>247</v>
      </c>
      <c r="G200" s="337" t="s">
        <v>248</v>
      </c>
      <c r="H200" s="20"/>
      <c r="I200" s="20"/>
      <c r="J200" s="20"/>
      <c r="K200" s="370" t="s">
        <v>217</v>
      </c>
      <c r="L200" s="369">
        <f>Rez.1!F30</f>
        <v>15863690.4</v>
      </c>
      <c r="M200" s="20"/>
      <c r="N200" s="21"/>
    </row>
    <row r="201" spans="2:14">
      <c r="B201" s="19"/>
      <c r="C201" s="165"/>
      <c r="D201" s="20"/>
      <c r="E201" s="20"/>
      <c r="F201" s="169" t="s">
        <v>247</v>
      </c>
      <c r="G201" s="20" t="s">
        <v>249</v>
      </c>
      <c r="H201" s="20"/>
      <c r="I201" s="20"/>
      <c r="J201" s="20"/>
      <c r="K201" s="370" t="s">
        <v>217</v>
      </c>
      <c r="L201" s="348">
        <v>0</v>
      </c>
      <c r="M201" s="20"/>
      <c r="N201" s="21"/>
    </row>
    <row r="202" spans="2:14">
      <c r="B202" s="19"/>
      <c r="C202" s="165"/>
      <c r="D202" s="20"/>
      <c r="E202" s="20"/>
      <c r="F202" s="169" t="s">
        <v>247</v>
      </c>
      <c r="G202" s="20" t="s">
        <v>87</v>
      </c>
      <c r="H202" s="20"/>
      <c r="I202" s="20"/>
      <c r="J202" s="20"/>
      <c r="K202" s="370" t="s">
        <v>217</v>
      </c>
      <c r="L202" s="348">
        <f>L200+L201</f>
        <v>15863690.4</v>
      </c>
      <c r="M202" s="20"/>
      <c r="N202" s="21"/>
    </row>
    <row r="203" spans="2:14">
      <c r="B203" s="19"/>
      <c r="C203" s="165"/>
      <c r="D203" s="20"/>
      <c r="E203" s="20"/>
      <c r="F203" s="169" t="s">
        <v>247</v>
      </c>
      <c r="G203" s="303" t="s">
        <v>250</v>
      </c>
      <c r="H203" s="20"/>
      <c r="I203" s="20"/>
      <c r="J203" s="20"/>
      <c r="K203" s="370" t="s">
        <v>217</v>
      </c>
      <c r="L203" s="349">
        <v>0</v>
      </c>
      <c r="M203" s="20"/>
      <c r="N203" s="21"/>
    </row>
    <row r="204" spans="2:14">
      <c r="B204" s="19"/>
      <c r="C204" s="165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1"/>
    </row>
    <row r="205" spans="2:14">
      <c r="B205" s="19"/>
      <c r="C205" s="165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1"/>
    </row>
    <row r="206" spans="2:14">
      <c r="B206" s="19"/>
      <c r="C206" s="165"/>
      <c r="D206" s="389" t="s">
        <v>251</v>
      </c>
      <c r="E206" s="389"/>
      <c r="F206" s="371" t="s">
        <v>252</v>
      </c>
      <c r="G206" s="20"/>
      <c r="H206" s="20"/>
      <c r="I206" s="20"/>
      <c r="J206" s="20"/>
      <c r="K206" s="20"/>
      <c r="L206" s="20"/>
      <c r="M206" s="20"/>
      <c r="N206" s="21"/>
    </row>
    <row r="207" spans="2:14">
      <c r="B207" s="19"/>
      <c r="C207" s="165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1"/>
    </row>
    <row r="208" spans="2:14">
      <c r="B208" s="19"/>
      <c r="C208" s="165"/>
      <c r="D208" s="20"/>
      <c r="E208" s="303"/>
      <c r="F208" s="20" t="s">
        <v>253</v>
      </c>
      <c r="G208" s="20"/>
      <c r="H208" s="20"/>
      <c r="I208" s="20"/>
      <c r="J208" s="20"/>
      <c r="K208" s="20"/>
      <c r="L208" s="20"/>
      <c r="M208" s="20"/>
      <c r="N208" s="21"/>
    </row>
    <row r="209" spans="2:14">
      <c r="B209" s="19"/>
      <c r="C209" s="165"/>
      <c r="D209" s="20"/>
      <c r="E209" s="20" t="s">
        <v>254</v>
      </c>
      <c r="F209" s="20"/>
      <c r="G209" s="20"/>
      <c r="H209" s="20"/>
      <c r="I209" s="20"/>
      <c r="J209" s="20"/>
      <c r="K209" s="20"/>
      <c r="L209" s="20"/>
      <c r="M209" s="20"/>
      <c r="N209" s="21"/>
    </row>
    <row r="210" spans="2:14">
      <c r="B210" s="19"/>
      <c r="C210" s="165"/>
      <c r="D210" s="20"/>
      <c r="E210" s="20"/>
      <c r="F210" s="20" t="s">
        <v>255</v>
      </c>
      <c r="G210" s="20"/>
      <c r="H210" s="20"/>
      <c r="I210" s="20"/>
      <c r="J210" s="20"/>
      <c r="K210" s="20"/>
      <c r="L210" s="20"/>
      <c r="M210" s="20"/>
      <c r="N210" s="21"/>
    </row>
    <row r="211" spans="2:14">
      <c r="B211" s="19"/>
      <c r="C211" s="165"/>
      <c r="D211" s="20"/>
      <c r="E211" s="20" t="s">
        <v>256</v>
      </c>
      <c r="F211" s="20"/>
      <c r="G211" s="20"/>
      <c r="H211" s="20"/>
      <c r="I211" s="20"/>
      <c r="J211" s="20"/>
      <c r="K211" s="20"/>
      <c r="L211" s="20"/>
      <c r="M211" s="20"/>
      <c r="N211" s="21"/>
    </row>
    <row r="212" spans="2:14">
      <c r="B212" s="19"/>
      <c r="C212" s="165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1"/>
    </row>
    <row r="213" spans="2:14">
      <c r="B213" s="19"/>
      <c r="C213" s="165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1"/>
    </row>
    <row r="214" spans="2:14">
      <c r="B214" s="19"/>
      <c r="C214" s="165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1"/>
    </row>
    <row r="215" spans="2:14">
      <c r="B215" s="19"/>
      <c r="C215" s="165"/>
      <c r="D215" s="20"/>
      <c r="E215" s="20" t="s">
        <v>286</v>
      </c>
      <c r="F215" s="20"/>
      <c r="G215" s="20"/>
      <c r="H215" s="20"/>
      <c r="I215" s="390" t="s">
        <v>72</v>
      </c>
      <c r="J215" s="390"/>
      <c r="K215" s="390"/>
      <c r="L215" s="390"/>
      <c r="M215" s="390"/>
      <c r="N215" s="21"/>
    </row>
    <row r="216" spans="2:14">
      <c r="B216" s="19"/>
      <c r="C216" s="165"/>
      <c r="D216" s="20"/>
      <c r="E216" s="20"/>
      <c r="F216" s="20" t="s">
        <v>287</v>
      </c>
      <c r="G216" s="20"/>
      <c r="H216" s="20"/>
      <c r="I216" s="409" t="s">
        <v>466</v>
      </c>
      <c r="J216" s="409"/>
      <c r="K216" s="409"/>
      <c r="L216" s="409"/>
      <c r="M216" s="409"/>
      <c r="N216" s="21"/>
    </row>
    <row r="217" spans="2:14">
      <c r="B217" s="19"/>
      <c r="C217" s="165"/>
      <c r="D217" s="20"/>
      <c r="E217" s="20"/>
      <c r="F217" s="20"/>
      <c r="G217" s="20"/>
      <c r="H217" s="20"/>
      <c r="I217" s="165"/>
      <c r="J217" s="165"/>
      <c r="K217" s="165"/>
      <c r="L217" s="165"/>
      <c r="M217" s="165"/>
      <c r="N217" s="21"/>
    </row>
    <row r="218" spans="2:14">
      <c r="B218" s="19"/>
      <c r="C218" s="165"/>
      <c r="D218" s="20"/>
      <c r="E218" s="20"/>
      <c r="F218" s="20"/>
      <c r="G218" s="20"/>
      <c r="H218" s="20"/>
      <c r="I218" s="165"/>
      <c r="J218" s="165"/>
      <c r="K218" s="165"/>
      <c r="L218" s="165"/>
      <c r="M218" s="165"/>
      <c r="N218" s="21"/>
    </row>
    <row r="219" spans="2:14">
      <c r="B219" s="19"/>
      <c r="C219" s="165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1"/>
    </row>
    <row r="220" spans="2:14">
      <c r="B220" s="19"/>
      <c r="C220" s="165"/>
      <c r="D220" s="20"/>
      <c r="E220" s="20"/>
      <c r="F220" s="305" t="s">
        <v>465</v>
      </c>
      <c r="G220" s="332"/>
      <c r="H220" s="20"/>
      <c r="I220" s="20"/>
      <c r="J220" s="388" t="s">
        <v>467</v>
      </c>
      <c r="K220" s="388"/>
      <c r="L220" s="388"/>
      <c r="M220" s="20"/>
      <c r="N220" s="21"/>
    </row>
    <row r="221" spans="2:14">
      <c r="B221" s="372"/>
      <c r="C221" s="373"/>
      <c r="D221" s="374"/>
      <c r="E221" s="374"/>
      <c r="F221" s="374"/>
      <c r="G221" s="374"/>
      <c r="H221" s="374"/>
      <c r="I221" s="374"/>
      <c r="J221" s="374"/>
      <c r="K221" s="374"/>
      <c r="L221" s="374"/>
      <c r="M221" s="374"/>
      <c r="N221" s="375"/>
    </row>
  </sheetData>
  <mergeCells count="39">
    <mergeCell ref="I18:J18"/>
    <mergeCell ref="H50:I50"/>
    <mergeCell ref="E102:E103"/>
    <mergeCell ref="F102:F103"/>
    <mergeCell ref="G102:I102"/>
    <mergeCell ref="J102:L102"/>
    <mergeCell ref="E21:E22"/>
    <mergeCell ref="F132:G132"/>
    <mergeCell ref="F133:G133"/>
    <mergeCell ref="F138:G138"/>
    <mergeCell ref="B4:N4"/>
    <mergeCell ref="I17:J17"/>
    <mergeCell ref="F14:G14"/>
    <mergeCell ref="I14:J14"/>
    <mergeCell ref="F12:G13"/>
    <mergeCell ref="F15:G15"/>
    <mergeCell ref="D6:E6"/>
    <mergeCell ref="E12:E13"/>
    <mergeCell ref="H12:H13"/>
    <mergeCell ref="I12:J13"/>
    <mergeCell ref="F38:G38"/>
    <mergeCell ref="F39:G39"/>
    <mergeCell ref="I15:J15"/>
    <mergeCell ref="J220:L220"/>
    <mergeCell ref="D206:E206"/>
    <mergeCell ref="I215:M215"/>
    <mergeCell ref="I16:J16"/>
    <mergeCell ref="F27:L27"/>
    <mergeCell ref="F21:J22"/>
    <mergeCell ref="F23:J23"/>
    <mergeCell ref="F24:J24"/>
    <mergeCell ref="F16:G16"/>
    <mergeCell ref="F17:G17"/>
    <mergeCell ref="F44:G44"/>
    <mergeCell ref="F18:G18"/>
    <mergeCell ref="F25:J25"/>
    <mergeCell ref="F26:J26"/>
    <mergeCell ref="F19:L19"/>
    <mergeCell ref="I216:M216"/>
  </mergeCells>
  <phoneticPr fontId="0" type="noConversion"/>
  <printOptions horizontalCentered="1" verticalCentered="1"/>
  <pageMargins left="0" right="0" top="0" bottom="0" header="0.22" footer="0.22"/>
  <pageSetup scale="8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G54"/>
  <sheetViews>
    <sheetView topLeftCell="A7" workbookViewId="0">
      <selection activeCell="E57" sqref="E57"/>
    </sheetView>
  </sheetViews>
  <sheetFormatPr defaultRowHeight="12.75"/>
  <cols>
    <col min="1" max="1" width="3.5703125" customWidth="1"/>
    <col min="2" max="2" width="23.5703125" customWidth="1"/>
    <col min="3" max="3" width="6.85546875" customWidth="1"/>
    <col min="4" max="4" width="11.5703125" customWidth="1"/>
    <col min="5" max="5" width="11" customWidth="1"/>
    <col min="6" max="6" width="12" customWidth="1"/>
    <col min="7" max="7" width="13.42578125" customWidth="1"/>
    <col min="8" max="8" width="6.28515625" customWidth="1"/>
    <col min="9" max="9" width="19.85546875" customWidth="1"/>
    <col min="10" max="10" width="6.5703125" customWidth="1"/>
    <col min="11" max="11" width="10" customWidth="1"/>
    <col min="14" max="14" width="10.5703125" customWidth="1"/>
    <col min="15" max="17" width="10.85546875" customWidth="1"/>
    <col min="18" max="18" width="11.28515625" customWidth="1"/>
    <col min="19" max="19" width="10.42578125" customWidth="1"/>
    <col min="21" max="21" width="7.28515625" customWidth="1"/>
    <col min="22" max="22" width="19" customWidth="1"/>
    <col min="28" max="28" width="10.42578125" customWidth="1"/>
    <col min="29" max="29" width="10.7109375" customWidth="1"/>
    <col min="30" max="30" width="10.42578125" customWidth="1"/>
    <col min="31" max="31" width="11.140625" customWidth="1"/>
    <col min="32" max="32" width="13.7109375" customWidth="1"/>
  </cols>
  <sheetData>
    <row r="2" spans="1:7" ht="18">
      <c r="B2" s="170" t="s">
        <v>463</v>
      </c>
    </row>
    <row r="4" spans="1:7" ht="18" customHeight="1">
      <c r="B4" s="418" t="s">
        <v>496</v>
      </c>
      <c r="C4" s="418"/>
      <c r="D4" s="418"/>
      <c r="E4" s="418"/>
      <c r="F4" s="418"/>
      <c r="G4" s="418"/>
    </row>
    <row r="6" spans="1:7" s="22" customFormat="1" ht="15" customHeight="1">
      <c r="A6" s="420" t="s">
        <v>2</v>
      </c>
      <c r="B6" s="422" t="s">
        <v>64</v>
      </c>
      <c r="C6" s="420" t="s">
        <v>258</v>
      </c>
      <c r="D6" s="171" t="s">
        <v>259</v>
      </c>
      <c r="E6" s="420" t="s">
        <v>260</v>
      </c>
      <c r="F6" s="420" t="s">
        <v>261</v>
      </c>
      <c r="G6" s="171" t="s">
        <v>259</v>
      </c>
    </row>
    <row r="7" spans="1:7" s="22" customFormat="1" ht="15" customHeight="1">
      <c r="A7" s="421"/>
      <c r="B7" s="423"/>
      <c r="C7" s="421"/>
      <c r="D7" s="172" t="s">
        <v>497</v>
      </c>
      <c r="E7" s="421"/>
      <c r="F7" s="421"/>
      <c r="G7" s="173" t="s">
        <v>498</v>
      </c>
    </row>
    <row r="8" spans="1:7">
      <c r="A8" s="174">
        <v>1</v>
      </c>
      <c r="B8" s="310" t="s">
        <v>24</v>
      </c>
      <c r="C8" s="174"/>
      <c r="D8" s="175">
        <v>0</v>
      </c>
      <c r="E8" s="175"/>
      <c r="F8" s="175"/>
      <c r="G8" s="175">
        <f t="shared" ref="G8:G16" si="0">D8+E8-F8</f>
        <v>0</v>
      </c>
    </row>
    <row r="9" spans="1:7">
      <c r="A9" s="174">
        <v>2</v>
      </c>
      <c r="B9" s="310" t="s">
        <v>473</v>
      </c>
      <c r="C9" s="174"/>
      <c r="D9" s="175"/>
      <c r="E9" s="175"/>
      <c r="F9" s="175"/>
      <c r="G9" s="175">
        <f t="shared" si="0"/>
        <v>0</v>
      </c>
    </row>
    <row r="10" spans="1:7">
      <c r="A10" s="174">
        <v>3</v>
      </c>
      <c r="B10" s="310" t="s">
        <v>474</v>
      </c>
      <c r="C10" s="174"/>
      <c r="D10" s="175"/>
      <c r="E10" s="175"/>
      <c r="F10" s="175"/>
      <c r="G10" s="175">
        <f t="shared" si="0"/>
        <v>0</v>
      </c>
    </row>
    <row r="11" spans="1:7">
      <c r="A11" s="174">
        <v>4</v>
      </c>
      <c r="B11" s="310" t="s">
        <v>475</v>
      </c>
      <c r="C11" s="174"/>
      <c r="D11" s="175"/>
      <c r="E11" s="175"/>
      <c r="F11" s="175"/>
      <c r="G11" s="175">
        <f t="shared" si="0"/>
        <v>0</v>
      </c>
    </row>
    <row r="12" spans="1:7">
      <c r="A12" s="174">
        <v>5</v>
      </c>
      <c r="B12" s="310" t="s">
        <v>476</v>
      </c>
      <c r="C12" s="174"/>
      <c r="D12" s="175"/>
      <c r="E12" s="175"/>
      <c r="F12" s="175"/>
      <c r="G12" s="175">
        <f t="shared" si="0"/>
        <v>0</v>
      </c>
    </row>
    <row r="13" spans="1:7">
      <c r="A13" s="174">
        <v>1</v>
      </c>
      <c r="B13" s="310" t="s">
        <v>477</v>
      </c>
      <c r="C13" s="174"/>
      <c r="D13" s="175"/>
      <c r="E13" s="175"/>
      <c r="F13" s="175"/>
      <c r="G13" s="175">
        <f t="shared" si="0"/>
        <v>0</v>
      </c>
    </row>
    <row r="14" spans="1:7">
      <c r="A14" s="174">
        <v>2</v>
      </c>
      <c r="B14" s="159"/>
      <c r="C14" s="174"/>
      <c r="D14" s="175"/>
      <c r="E14" s="175"/>
      <c r="F14" s="175"/>
      <c r="G14" s="175">
        <f t="shared" si="0"/>
        <v>0</v>
      </c>
    </row>
    <row r="15" spans="1:7">
      <c r="A15" s="174">
        <v>3</v>
      </c>
      <c r="B15" s="159"/>
      <c r="C15" s="174"/>
      <c r="D15" s="175"/>
      <c r="E15" s="175"/>
      <c r="F15" s="175"/>
      <c r="G15" s="175">
        <f t="shared" si="0"/>
        <v>0</v>
      </c>
    </row>
    <row r="16" spans="1:7">
      <c r="A16" s="174">
        <v>4</v>
      </c>
      <c r="B16" s="159"/>
      <c r="C16" s="174"/>
      <c r="D16" s="175"/>
      <c r="E16" s="175"/>
      <c r="F16" s="175"/>
      <c r="G16" s="175">
        <f t="shared" si="0"/>
        <v>0</v>
      </c>
    </row>
    <row r="17" spans="1:7" s="180" customFormat="1" ht="30" customHeight="1">
      <c r="A17" s="176"/>
      <c r="B17" s="177" t="s">
        <v>262</v>
      </c>
      <c r="C17" s="178"/>
      <c r="D17" s="179">
        <f>SUM(D8:D16)</f>
        <v>0</v>
      </c>
      <c r="E17" s="179"/>
      <c r="F17" s="179"/>
      <c r="G17" s="179">
        <f>SUM(G8:G16)</f>
        <v>0</v>
      </c>
    </row>
    <row r="20" spans="1:7" ht="15">
      <c r="B20" s="419" t="s">
        <v>499</v>
      </c>
      <c r="C20" s="419"/>
      <c r="D20" s="419"/>
      <c r="E20" s="419"/>
      <c r="F20" s="419"/>
      <c r="G20" s="419"/>
    </row>
    <row r="22" spans="1:7">
      <c r="A22" s="420" t="s">
        <v>2</v>
      </c>
      <c r="B22" s="422" t="s">
        <v>64</v>
      </c>
      <c r="C22" s="420" t="s">
        <v>258</v>
      </c>
      <c r="D22" s="171" t="s">
        <v>259</v>
      </c>
      <c r="E22" s="420" t="s">
        <v>260</v>
      </c>
      <c r="F22" s="420" t="s">
        <v>261</v>
      </c>
      <c r="G22" s="171" t="s">
        <v>259</v>
      </c>
    </row>
    <row r="23" spans="1:7">
      <c r="A23" s="421"/>
      <c r="B23" s="423"/>
      <c r="C23" s="421"/>
      <c r="D23" s="172" t="s">
        <v>497</v>
      </c>
      <c r="E23" s="421"/>
      <c r="F23" s="421"/>
      <c r="G23" s="173" t="s">
        <v>498</v>
      </c>
    </row>
    <row r="24" spans="1:7">
      <c r="A24" s="174">
        <v>1</v>
      </c>
      <c r="B24" s="310" t="s">
        <v>24</v>
      </c>
      <c r="C24" s="174"/>
      <c r="D24" s="175">
        <v>0</v>
      </c>
      <c r="E24" s="175"/>
      <c r="F24" s="175"/>
      <c r="G24" s="175">
        <f t="shared" ref="G24:G32" si="1">D24+E24-F24</f>
        <v>0</v>
      </c>
    </row>
    <row r="25" spans="1:7">
      <c r="A25" s="174">
        <v>2</v>
      </c>
      <c r="B25" s="310" t="s">
        <v>473</v>
      </c>
      <c r="C25" s="174"/>
      <c r="D25" s="175"/>
      <c r="E25" s="175"/>
      <c r="F25" s="175"/>
      <c r="G25" s="175">
        <f t="shared" si="1"/>
        <v>0</v>
      </c>
    </row>
    <row r="26" spans="1:7">
      <c r="A26" s="174">
        <v>3</v>
      </c>
      <c r="B26" s="310" t="s">
        <v>474</v>
      </c>
      <c r="C26" s="174"/>
      <c r="D26" s="175"/>
      <c r="E26" s="175"/>
      <c r="F26" s="175"/>
      <c r="G26" s="175">
        <f t="shared" si="1"/>
        <v>0</v>
      </c>
    </row>
    <row r="27" spans="1:7">
      <c r="A27" s="174">
        <v>4</v>
      </c>
      <c r="B27" s="310" t="s">
        <v>475</v>
      </c>
      <c r="C27" s="174"/>
      <c r="D27" s="175"/>
      <c r="E27" s="175"/>
      <c r="F27" s="175"/>
      <c r="G27" s="175">
        <f t="shared" si="1"/>
        <v>0</v>
      </c>
    </row>
    <row r="28" spans="1:7">
      <c r="A28" s="174">
        <v>5</v>
      </c>
      <c r="B28" s="310" t="s">
        <v>476</v>
      </c>
      <c r="C28" s="174"/>
      <c r="D28" s="175"/>
      <c r="E28" s="175"/>
      <c r="F28" s="175"/>
      <c r="G28" s="175">
        <f t="shared" si="1"/>
        <v>0</v>
      </c>
    </row>
    <row r="29" spans="1:7">
      <c r="A29" s="174">
        <v>1</v>
      </c>
      <c r="B29" s="310" t="s">
        <v>477</v>
      </c>
      <c r="C29" s="174"/>
      <c r="D29" s="175"/>
      <c r="E29" s="175"/>
      <c r="F29" s="175"/>
      <c r="G29" s="175">
        <f t="shared" si="1"/>
        <v>0</v>
      </c>
    </row>
    <row r="30" spans="1:7">
      <c r="A30" s="174">
        <v>2</v>
      </c>
      <c r="B30" s="159"/>
      <c r="C30" s="174"/>
      <c r="D30" s="175"/>
      <c r="E30" s="175"/>
      <c r="F30" s="175"/>
      <c r="G30" s="175">
        <f t="shared" si="1"/>
        <v>0</v>
      </c>
    </row>
    <row r="31" spans="1:7">
      <c r="A31" s="174">
        <v>3</v>
      </c>
      <c r="B31" s="159"/>
      <c r="C31" s="174"/>
      <c r="D31" s="175"/>
      <c r="E31" s="175"/>
      <c r="F31" s="175"/>
      <c r="G31" s="175">
        <f t="shared" si="1"/>
        <v>0</v>
      </c>
    </row>
    <row r="32" spans="1:7">
      <c r="A32" s="174">
        <v>4</v>
      </c>
      <c r="B32" s="159"/>
      <c r="C32" s="174"/>
      <c r="D32" s="175"/>
      <c r="E32" s="175"/>
      <c r="F32" s="175"/>
      <c r="G32" s="175">
        <f t="shared" si="1"/>
        <v>0</v>
      </c>
    </row>
    <row r="33" spans="1:7" ht="30" customHeight="1">
      <c r="A33" s="176"/>
      <c r="B33" s="177" t="s">
        <v>262</v>
      </c>
      <c r="C33" s="178"/>
      <c r="D33" s="179">
        <f>SUM(D24:D32)</f>
        <v>0</v>
      </c>
      <c r="E33" s="179"/>
      <c r="F33" s="179"/>
      <c r="G33" s="179">
        <f>SUM(G24:G32)</f>
        <v>0</v>
      </c>
    </row>
    <row r="36" spans="1:7" ht="15">
      <c r="B36" s="419" t="s">
        <v>500</v>
      </c>
      <c r="C36" s="419"/>
      <c r="D36" s="419"/>
      <c r="E36" s="419"/>
      <c r="F36" s="419"/>
      <c r="G36" s="419"/>
    </row>
    <row r="38" spans="1:7">
      <c r="A38" s="420" t="s">
        <v>2</v>
      </c>
      <c r="B38" s="422" t="s">
        <v>64</v>
      </c>
      <c r="C38" s="420" t="s">
        <v>258</v>
      </c>
      <c r="D38" s="171" t="s">
        <v>259</v>
      </c>
      <c r="E38" s="420" t="s">
        <v>260</v>
      </c>
      <c r="F38" s="420" t="s">
        <v>261</v>
      </c>
      <c r="G38" s="171" t="s">
        <v>259</v>
      </c>
    </row>
    <row r="39" spans="1:7">
      <c r="A39" s="421"/>
      <c r="B39" s="423"/>
      <c r="C39" s="421"/>
      <c r="D39" s="172" t="s">
        <v>497</v>
      </c>
      <c r="E39" s="421"/>
      <c r="F39" s="421"/>
      <c r="G39" s="173" t="s">
        <v>498</v>
      </c>
    </row>
    <row r="40" spans="1:7">
      <c r="A40" s="174">
        <v>1</v>
      </c>
      <c r="B40" s="310" t="s">
        <v>24</v>
      </c>
      <c r="C40" s="174"/>
      <c r="D40" s="175">
        <v>0</v>
      </c>
      <c r="E40" s="175"/>
      <c r="F40" s="175"/>
      <c r="G40" s="175">
        <f t="shared" ref="G40:G48" si="2">D40+E40-F40</f>
        <v>0</v>
      </c>
    </row>
    <row r="41" spans="1:7">
      <c r="A41" s="174">
        <v>2</v>
      </c>
      <c r="B41" s="310" t="s">
        <v>473</v>
      </c>
      <c r="C41" s="174"/>
      <c r="D41" s="175"/>
      <c r="E41" s="175"/>
      <c r="F41" s="175"/>
      <c r="G41" s="175">
        <f t="shared" si="2"/>
        <v>0</v>
      </c>
    </row>
    <row r="42" spans="1:7">
      <c r="A42" s="174">
        <v>3</v>
      </c>
      <c r="B42" s="310" t="s">
        <v>474</v>
      </c>
      <c r="C42" s="174"/>
      <c r="D42" s="175"/>
      <c r="E42" s="175"/>
      <c r="F42" s="175"/>
      <c r="G42" s="175">
        <f t="shared" si="2"/>
        <v>0</v>
      </c>
    </row>
    <row r="43" spans="1:7">
      <c r="A43" s="174">
        <v>4</v>
      </c>
      <c r="B43" s="310" t="s">
        <v>475</v>
      </c>
      <c r="C43" s="174"/>
      <c r="D43" s="175"/>
      <c r="E43" s="175"/>
      <c r="F43" s="175"/>
      <c r="G43" s="175">
        <f t="shared" si="2"/>
        <v>0</v>
      </c>
    </row>
    <row r="44" spans="1:7">
      <c r="A44" s="174">
        <v>5</v>
      </c>
      <c r="B44" s="310" t="s">
        <v>476</v>
      </c>
      <c r="C44" s="174"/>
      <c r="D44" s="175"/>
      <c r="E44" s="175"/>
      <c r="F44" s="175"/>
      <c r="G44" s="175">
        <f t="shared" si="2"/>
        <v>0</v>
      </c>
    </row>
    <row r="45" spans="1:7">
      <c r="A45" s="174">
        <v>1</v>
      </c>
      <c r="B45" s="310" t="s">
        <v>477</v>
      </c>
      <c r="C45" s="174"/>
      <c r="D45" s="175"/>
      <c r="E45" s="175"/>
      <c r="F45" s="175"/>
      <c r="G45" s="175">
        <f t="shared" si="2"/>
        <v>0</v>
      </c>
    </row>
    <row r="46" spans="1:7">
      <c r="A46" s="174">
        <v>2</v>
      </c>
      <c r="B46" s="159"/>
      <c r="C46" s="174"/>
      <c r="D46" s="175"/>
      <c r="E46" s="175"/>
      <c r="F46" s="175"/>
      <c r="G46" s="175">
        <f t="shared" si="2"/>
        <v>0</v>
      </c>
    </row>
    <row r="47" spans="1:7">
      <c r="A47" s="174">
        <v>3</v>
      </c>
      <c r="B47" s="159"/>
      <c r="C47" s="174"/>
      <c r="D47" s="175"/>
      <c r="E47" s="175"/>
      <c r="F47" s="175"/>
      <c r="G47" s="175">
        <f t="shared" si="2"/>
        <v>0</v>
      </c>
    </row>
    <row r="48" spans="1:7">
      <c r="A48" s="174">
        <v>4</v>
      </c>
      <c r="B48" s="159"/>
      <c r="C48" s="174"/>
      <c r="D48" s="175"/>
      <c r="E48" s="175"/>
      <c r="F48" s="175"/>
      <c r="G48" s="175">
        <f t="shared" si="2"/>
        <v>0</v>
      </c>
    </row>
    <row r="49" spans="1:7" ht="30" customHeight="1">
      <c r="A49" s="176"/>
      <c r="B49" s="177" t="s">
        <v>262</v>
      </c>
      <c r="C49" s="178"/>
      <c r="D49" s="179">
        <f>SUM(D40:D48)</f>
        <v>0</v>
      </c>
      <c r="E49" s="179"/>
      <c r="F49" s="179"/>
      <c r="G49" s="179">
        <f>SUM(G40:G48)</f>
        <v>0</v>
      </c>
    </row>
    <row r="53" spans="1:7" ht="15">
      <c r="F53" s="145" t="s">
        <v>263</v>
      </c>
    </row>
    <row r="54" spans="1:7">
      <c r="F54" t="s">
        <v>464</v>
      </c>
    </row>
  </sheetData>
  <mergeCells count="18">
    <mergeCell ref="F38:F39"/>
    <mergeCell ref="A6:A7"/>
    <mergeCell ref="B6:B7"/>
    <mergeCell ref="C6:C7"/>
    <mergeCell ref="E6:E7"/>
    <mergeCell ref="A22:A23"/>
    <mergeCell ref="B22:B23"/>
    <mergeCell ref="A38:A39"/>
    <mergeCell ref="B38:B39"/>
    <mergeCell ref="C38:C39"/>
    <mergeCell ref="E38:E39"/>
    <mergeCell ref="B4:G4"/>
    <mergeCell ref="B20:G20"/>
    <mergeCell ref="B36:G36"/>
    <mergeCell ref="F22:F23"/>
    <mergeCell ref="F6:F7"/>
    <mergeCell ref="C22:C23"/>
    <mergeCell ref="E22:E23"/>
  </mergeCells>
  <phoneticPr fontId="0" type="noConversion"/>
  <printOptions horizontalCentered="1"/>
  <pageMargins left="0" right="0" top="0.39370078740157483" bottom="0.19685039370078741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M24"/>
  <sheetViews>
    <sheetView workbookViewId="0">
      <selection activeCell="A28" sqref="A28:XFD45"/>
    </sheetView>
  </sheetViews>
  <sheetFormatPr defaultRowHeight="12.75"/>
  <cols>
    <col min="1" max="1" width="3.5703125" customWidth="1"/>
    <col min="2" max="2" width="20.28515625" customWidth="1"/>
    <col min="3" max="3" width="6.85546875" customWidth="1"/>
    <col min="8" max="8" width="10.42578125" customWidth="1"/>
    <col min="9" max="9" width="9.85546875" customWidth="1"/>
    <col min="10" max="10" width="10.7109375" customWidth="1"/>
    <col min="11" max="11" width="10" customWidth="1"/>
    <col min="12" max="12" width="10.7109375" customWidth="1"/>
    <col min="13" max="13" width="12.7109375" style="182" customWidth="1"/>
    <col min="14" max="14" width="6.28515625" customWidth="1"/>
    <col min="15" max="15" width="19.85546875" customWidth="1"/>
    <col min="16" max="16" width="6.5703125" customWidth="1"/>
    <col min="17" max="17" width="10" customWidth="1"/>
    <col min="20" max="20" width="10.5703125" customWidth="1"/>
    <col min="21" max="23" width="10.85546875" customWidth="1"/>
    <col min="24" max="24" width="11.28515625" customWidth="1"/>
    <col min="25" max="25" width="10.42578125" customWidth="1"/>
    <col min="27" max="27" width="7.28515625" customWidth="1"/>
    <col min="28" max="28" width="19" customWidth="1"/>
    <col min="34" max="34" width="10.42578125" customWidth="1"/>
    <col min="35" max="35" width="10.7109375" customWidth="1"/>
    <col min="36" max="36" width="10.42578125" customWidth="1"/>
    <col min="37" max="37" width="11.140625" customWidth="1"/>
    <col min="38" max="38" width="13.7109375" customWidth="1"/>
  </cols>
  <sheetData>
    <row r="4" spans="1:13" ht="18">
      <c r="B4" s="170" t="s">
        <v>257</v>
      </c>
      <c r="C4" s="181"/>
      <c r="F4" s="207" t="s">
        <v>290</v>
      </c>
      <c r="G4" s="208"/>
      <c r="H4" s="208"/>
      <c r="I4" s="208"/>
      <c r="J4" s="208"/>
    </row>
    <row r="6" spans="1:13" s="22" customFormat="1" ht="15" customHeight="1">
      <c r="A6" s="420" t="s">
        <v>2</v>
      </c>
      <c r="B6" s="422" t="s">
        <v>64</v>
      </c>
      <c r="C6" s="420" t="s">
        <v>258</v>
      </c>
      <c r="D6" s="171" t="s">
        <v>259</v>
      </c>
      <c r="E6" s="420" t="s">
        <v>260</v>
      </c>
      <c r="F6" s="420" t="s">
        <v>261</v>
      </c>
      <c r="G6" s="171" t="s">
        <v>259</v>
      </c>
      <c r="H6" s="171" t="s">
        <v>239</v>
      </c>
      <c r="I6" s="171" t="s">
        <v>240</v>
      </c>
      <c r="J6" s="171" t="s">
        <v>264</v>
      </c>
      <c r="K6" s="171" t="s">
        <v>240</v>
      </c>
      <c r="L6" s="183" t="s">
        <v>239</v>
      </c>
      <c r="M6" s="184" t="s">
        <v>265</v>
      </c>
    </row>
    <row r="7" spans="1:13" s="22" customFormat="1" ht="15" customHeight="1">
      <c r="A7" s="421"/>
      <c r="B7" s="423"/>
      <c r="C7" s="421"/>
      <c r="D7" s="172">
        <v>4.2476851851851849E-2</v>
      </c>
      <c r="E7" s="421"/>
      <c r="F7" s="421"/>
      <c r="G7" s="173">
        <v>1.3001157407407409</v>
      </c>
      <c r="H7" s="172">
        <v>4.2476851851851849E-2</v>
      </c>
      <c r="I7" s="172">
        <v>4.2476851851851849E-2</v>
      </c>
      <c r="J7" s="185" t="s">
        <v>291</v>
      </c>
      <c r="K7" s="173">
        <v>1.3001157407407409</v>
      </c>
      <c r="L7" s="173">
        <v>1.3001157407407409</v>
      </c>
      <c r="M7" s="186" t="s">
        <v>266</v>
      </c>
    </row>
    <row r="8" spans="1:13">
      <c r="A8" s="174">
        <v>1</v>
      </c>
      <c r="B8" s="159"/>
      <c r="C8" s="174"/>
      <c r="D8" s="175"/>
      <c r="E8" s="175"/>
      <c r="F8" s="175"/>
      <c r="G8" s="175">
        <f>D8+E8-F8</f>
        <v>0</v>
      </c>
      <c r="H8" s="175"/>
      <c r="I8" s="175">
        <f>G8-H8</f>
        <v>0</v>
      </c>
      <c r="J8" s="175"/>
      <c r="K8" s="187">
        <f>I8-J8</f>
        <v>0</v>
      </c>
      <c r="L8" s="187">
        <f>H8+J8</f>
        <v>0</v>
      </c>
      <c r="M8" s="187">
        <f>I8*20%</f>
        <v>0</v>
      </c>
    </row>
    <row r="9" spans="1:13">
      <c r="A9" s="174">
        <v>2</v>
      </c>
      <c r="B9" s="159"/>
      <c r="C9" s="174"/>
      <c r="D9" s="175"/>
      <c r="E9" s="175"/>
      <c r="F9" s="175"/>
      <c r="G9" s="175">
        <f>D9+E9-F9</f>
        <v>0</v>
      </c>
      <c r="H9" s="175"/>
      <c r="I9" s="175">
        <f>G9-H9</f>
        <v>0</v>
      </c>
      <c r="J9" s="175"/>
      <c r="K9" s="187">
        <f>I9-J9</f>
        <v>0</v>
      </c>
      <c r="L9" s="187">
        <f>H9+J9</f>
        <v>0</v>
      </c>
      <c r="M9" s="187">
        <f>I9*20%</f>
        <v>0</v>
      </c>
    </row>
    <row r="10" spans="1:13">
      <c r="A10" s="174">
        <v>3</v>
      </c>
      <c r="B10" s="159"/>
      <c r="C10" s="174"/>
      <c r="D10" s="175"/>
      <c r="E10" s="175"/>
      <c r="F10" s="175"/>
      <c r="G10" s="175">
        <f>D10+E10-F10</f>
        <v>0</v>
      </c>
      <c r="H10" s="175"/>
      <c r="I10" s="175">
        <f>G10-H10</f>
        <v>0</v>
      </c>
      <c r="J10" s="175"/>
      <c r="K10" s="187">
        <f>I10-J10</f>
        <v>0</v>
      </c>
      <c r="L10" s="187">
        <f>H10+J10</f>
        <v>0</v>
      </c>
      <c r="M10" s="187">
        <f>I10*20%</f>
        <v>0</v>
      </c>
    </row>
    <row r="11" spans="1:13">
      <c r="A11" s="174">
        <v>4</v>
      </c>
      <c r="B11" s="159"/>
      <c r="C11" s="174"/>
      <c r="D11" s="175"/>
      <c r="E11" s="175"/>
      <c r="F11" s="175"/>
      <c r="G11" s="175">
        <f>D11+E11-F11</f>
        <v>0</v>
      </c>
      <c r="H11" s="175"/>
      <c r="I11" s="175">
        <f>G11-H11</f>
        <v>0</v>
      </c>
      <c r="J11" s="175"/>
      <c r="K11" s="187">
        <f>I11-J11</f>
        <v>0</v>
      </c>
      <c r="L11" s="187">
        <f>H11+J11</f>
        <v>0</v>
      </c>
      <c r="M11" s="187">
        <f>I11*20%</f>
        <v>0</v>
      </c>
    </row>
    <row r="12" spans="1:13">
      <c r="A12" s="174">
        <v>5</v>
      </c>
      <c r="B12" s="159"/>
      <c r="C12" s="174"/>
      <c r="D12" s="175"/>
      <c r="E12" s="175"/>
      <c r="F12" s="175"/>
      <c r="G12" s="175">
        <f>D12+E12-F12</f>
        <v>0</v>
      </c>
      <c r="H12" s="175"/>
      <c r="I12" s="175">
        <f>G12-H12</f>
        <v>0</v>
      </c>
      <c r="J12" s="175"/>
      <c r="K12" s="187">
        <f>I12-J12</f>
        <v>0</v>
      </c>
      <c r="L12" s="187">
        <f>H12+J12</f>
        <v>0</v>
      </c>
      <c r="M12" s="187">
        <f>I12*20%</f>
        <v>0</v>
      </c>
    </row>
    <row r="13" spans="1:13" s="180" customFormat="1" ht="24.95" customHeight="1">
      <c r="A13" s="176" t="s">
        <v>267</v>
      </c>
      <c r="B13" s="177" t="s">
        <v>268</v>
      </c>
      <c r="C13" s="178"/>
      <c r="D13" s="179">
        <f>SUM(D8:D12)</f>
        <v>0</v>
      </c>
      <c r="E13" s="179">
        <f>SUM(E8:E12)</f>
        <v>0</v>
      </c>
      <c r="F13" s="179"/>
      <c r="G13" s="179">
        <f t="shared" ref="G13:M13" si="0">SUM(G8:G12)</f>
        <v>0</v>
      </c>
      <c r="H13" s="179">
        <f t="shared" si="0"/>
        <v>0</v>
      </c>
      <c r="I13" s="179">
        <f t="shared" si="0"/>
        <v>0</v>
      </c>
      <c r="J13" s="179">
        <f t="shared" si="0"/>
        <v>0</v>
      </c>
      <c r="K13" s="188">
        <f t="shared" si="0"/>
        <v>0</v>
      </c>
      <c r="L13" s="188">
        <f t="shared" si="0"/>
        <v>0</v>
      </c>
      <c r="M13" s="188">
        <f t="shared" si="0"/>
        <v>0</v>
      </c>
    </row>
    <row r="14" spans="1:13">
      <c r="A14" s="174">
        <v>1</v>
      </c>
      <c r="B14" s="159"/>
      <c r="C14" s="174"/>
      <c r="D14" s="175"/>
      <c r="E14" s="175"/>
      <c r="F14" s="175"/>
      <c r="G14" s="175">
        <f>D14+E14-F14</f>
        <v>0</v>
      </c>
      <c r="H14" s="175"/>
      <c r="I14" s="175">
        <f>G14-H14</f>
        <v>0</v>
      </c>
      <c r="J14" s="175"/>
      <c r="K14" s="187">
        <f>I14-J14</f>
        <v>0</v>
      </c>
      <c r="L14" s="187">
        <f>H14+J14</f>
        <v>0</v>
      </c>
      <c r="M14" s="187">
        <f>I14*20%</f>
        <v>0</v>
      </c>
    </row>
    <row r="15" spans="1:13">
      <c r="A15" s="174">
        <v>2</v>
      </c>
      <c r="B15" s="159"/>
      <c r="C15" s="174"/>
      <c r="D15" s="175"/>
      <c r="E15" s="175"/>
      <c r="F15" s="175"/>
      <c r="G15" s="175">
        <f>D15+E15-F15</f>
        <v>0</v>
      </c>
      <c r="H15" s="175"/>
      <c r="I15" s="175">
        <f>G15-H15</f>
        <v>0</v>
      </c>
      <c r="J15" s="175"/>
      <c r="K15" s="187">
        <f>I15-J15</f>
        <v>0</v>
      </c>
      <c r="L15" s="187">
        <f>H15+J15</f>
        <v>0</v>
      </c>
      <c r="M15" s="187">
        <f>I15*20%</f>
        <v>0</v>
      </c>
    </row>
    <row r="16" spans="1:13">
      <c r="A16" s="174">
        <v>3</v>
      </c>
      <c r="B16" s="159"/>
      <c r="C16" s="174"/>
      <c r="D16" s="175"/>
      <c r="E16" s="175"/>
      <c r="F16" s="175"/>
      <c r="G16" s="175">
        <f>D16+E16-F16</f>
        <v>0</v>
      </c>
      <c r="H16" s="175"/>
      <c r="I16" s="175">
        <f>G16-H16</f>
        <v>0</v>
      </c>
      <c r="J16" s="175"/>
      <c r="K16" s="187">
        <f>I16-J16</f>
        <v>0</v>
      </c>
      <c r="L16" s="187">
        <f>H16+J16</f>
        <v>0</v>
      </c>
      <c r="M16" s="187">
        <f>I16*20%</f>
        <v>0</v>
      </c>
    </row>
    <row r="17" spans="1:13">
      <c r="A17" s="174">
        <v>4</v>
      </c>
      <c r="B17" s="159"/>
      <c r="C17" s="174"/>
      <c r="D17" s="175"/>
      <c r="E17" s="175"/>
      <c r="F17" s="175"/>
      <c r="G17" s="175">
        <f>D17+E17-F17</f>
        <v>0</v>
      </c>
      <c r="H17" s="175"/>
      <c r="I17" s="175">
        <f>G17-H17</f>
        <v>0</v>
      </c>
      <c r="J17" s="175"/>
      <c r="K17" s="187">
        <f>I17-J17</f>
        <v>0</v>
      </c>
      <c r="L17" s="187">
        <f>H17+J17</f>
        <v>0</v>
      </c>
      <c r="M17" s="187">
        <f>I17*20%</f>
        <v>0</v>
      </c>
    </row>
    <row r="18" spans="1:13" s="180" customFormat="1" ht="24.95" customHeight="1">
      <c r="A18" s="176" t="s">
        <v>269</v>
      </c>
      <c r="B18" s="177" t="s">
        <v>270</v>
      </c>
      <c r="C18" s="178"/>
      <c r="D18" s="179">
        <f>SUM(D14:D17)</f>
        <v>0</v>
      </c>
      <c r="E18" s="179">
        <f>SUM(E14:E17)</f>
        <v>0</v>
      </c>
      <c r="F18" s="179"/>
      <c r="G18" s="179">
        <f t="shared" ref="G18:M18" si="1">SUM(G14:G17)</f>
        <v>0</v>
      </c>
      <c r="H18" s="179">
        <f t="shared" si="1"/>
        <v>0</v>
      </c>
      <c r="I18" s="179">
        <f t="shared" si="1"/>
        <v>0</v>
      </c>
      <c r="J18" s="179">
        <f t="shared" si="1"/>
        <v>0</v>
      </c>
      <c r="K18" s="188">
        <f t="shared" si="1"/>
        <v>0</v>
      </c>
      <c r="L18" s="188">
        <f t="shared" si="1"/>
        <v>0</v>
      </c>
      <c r="M18" s="188">
        <f t="shared" si="1"/>
        <v>0</v>
      </c>
    </row>
    <row r="19" spans="1:13" s="180" customFormat="1" ht="31.5" customHeight="1">
      <c r="A19" s="176"/>
      <c r="B19" s="177" t="s">
        <v>262</v>
      </c>
      <c r="C19" s="178"/>
      <c r="D19" s="179">
        <f t="shared" ref="D19:M19" si="2">D13+D18</f>
        <v>0</v>
      </c>
      <c r="E19" s="179">
        <f t="shared" si="2"/>
        <v>0</v>
      </c>
      <c r="F19" s="179">
        <f t="shared" si="2"/>
        <v>0</v>
      </c>
      <c r="G19" s="179">
        <f t="shared" si="2"/>
        <v>0</v>
      </c>
      <c r="H19" s="179">
        <f t="shared" si="2"/>
        <v>0</v>
      </c>
      <c r="I19" s="179">
        <f t="shared" si="2"/>
        <v>0</v>
      </c>
      <c r="J19" s="179">
        <f t="shared" si="2"/>
        <v>0</v>
      </c>
      <c r="K19" s="179">
        <f t="shared" si="2"/>
        <v>0</v>
      </c>
      <c r="L19" s="179">
        <f t="shared" si="2"/>
        <v>0</v>
      </c>
      <c r="M19" s="179">
        <f t="shared" si="2"/>
        <v>0</v>
      </c>
    </row>
    <row r="21" spans="1:13" ht="15">
      <c r="K21" s="145" t="s">
        <v>263</v>
      </c>
    </row>
    <row r="22" spans="1:13" ht="15">
      <c r="K22" s="145"/>
    </row>
    <row r="23" spans="1:13" ht="15">
      <c r="K23" s="216"/>
    </row>
    <row r="24" spans="1:13" ht="15">
      <c r="K24" s="216"/>
    </row>
  </sheetData>
  <mergeCells count="5">
    <mergeCell ref="F6:F7"/>
    <mergeCell ref="A6:A7"/>
    <mergeCell ref="B6:B7"/>
    <mergeCell ref="C6:C7"/>
    <mergeCell ref="E6:E7"/>
  </mergeCells>
  <phoneticPr fontId="0" type="noConversion"/>
  <printOptions horizontalCentered="1"/>
  <pageMargins left="0" right="0" top="1" bottom="1" header="0.5" footer="0.5"/>
  <pageSetup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9"/>
  <sheetViews>
    <sheetView tabSelected="1" workbookViewId="0">
      <selection activeCell="O50" sqref="O50"/>
    </sheetView>
  </sheetViews>
  <sheetFormatPr defaultRowHeight="12.75"/>
  <cols>
    <col min="1" max="1" width="1.28515625" style="34" customWidth="1"/>
    <col min="2" max="3" width="9.140625" style="34"/>
    <col min="4" max="4" width="9.28515625" style="34" customWidth="1"/>
    <col min="5" max="5" width="11.42578125" style="34" customWidth="1"/>
    <col min="6" max="6" width="12.85546875" style="34" customWidth="1"/>
    <col min="7" max="7" width="5.42578125" style="34" customWidth="1"/>
    <col min="8" max="9" width="9.140625" style="34"/>
    <col min="10" max="10" width="3.140625" style="34" customWidth="1"/>
    <col min="11" max="11" width="9.140625" style="34"/>
    <col min="12" max="12" width="1.85546875" style="34" customWidth="1"/>
    <col min="13" max="16384" width="9.140625" style="34"/>
  </cols>
  <sheetData>
    <row r="1" spans="2:11" s="30" customFormat="1" ht="6.75" customHeight="1"/>
    <row r="2" spans="2:11" s="30" customFormat="1">
      <c r="B2" s="35"/>
      <c r="C2" s="36"/>
      <c r="D2" s="36"/>
      <c r="E2" s="36"/>
      <c r="F2" s="36"/>
      <c r="G2" s="36"/>
      <c r="H2" s="36"/>
      <c r="I2" s="36"/>
      <c r="J2" s="36"/>
      <c r="K2" s="37"/>
    </row>
    <row r="3" spans="2:11" s="31" customFormat="1" ht="17.25" customHeight="1">
      <c r="B3" s="38"/>
      <c r="C3" s="39" t="s">
        <v>147</v>
      </c>
      <c r="D3" s="39"/>
      <c r="E3" s="39"/>
      <c r="F3" s="424" t="s">
        <v>278</v>
      </c>
      <c r="G3" s="424"/>
      <c r="H3" s="424"/>
      <c r="I3" s="424"/>
      <c r="J3" s="424"/>
      <c r="K3" s="191"/>
    </row>
    <row r="4" spans="2:11" s="31" customFormat="1" ht="14.1" customHeight="1">
      <c r="B4" s="38"/>
      <c r="C4" s="39" t="s">
        <v>89</v>
      </c>
      <c r="D4" s="39"/>
      <c r="E4" s="39"/>
      <c r="F4" s="189" t="s">
        <v>279</v>
      </c>
      <c r="G4" s="192"/>
      <c r="H4" s="193"/>
      <c r="I4" s="194"/>
      <c r="J4" s="194"/>
      <c r="K4" s="191"/>
    </row>
    <row r="5" spans="2:11" s="31" customFormat="1" ht="14.1" customHeight="1">
      <c r="B5" s="38"/>
      <c r="C5" s="39" t="s">
        <v>6</v>
      </c>
      <c r="D5" s="39"/>
      <c r="E5" s="39"/>
      <c r="F5" s="195" t="s">
        <v>280</v>
      </c>
      <c r="G5" s="189"/>
      <c r="H5" s="189"/>
      <c r="I5" s="189"/>
      <c r="J5" s="189"/>
      <c r="K5" s="191"/>
    </row>
    <row r="6" spans="2:11" s="31" customFormat="1" ht="14.1" customHeight="1">
      <c r="B6" s="38"/>
      <c r="C6" s="39"/>
      <c r="D6" s="39"/>
      <c r="E6" s="39"/>
      <c r="F6" s="190"/>
      <c r="G6" s="190"/>
      <c r="H6" s="196"/>
      <c r="I6" s="196" t="s">
        <v>281</v>
      </c>
      <c r="J6" s="194"/>
      <c r="K6" s="191"/>
    </row>
    <row r="7" spans="2:11" s="31" customFormat="1" ht="14.1" customHeight="1">
      <c r="B7" s="38"/>
      <c r="C7" s="39" t="s">
        <v>0</v>
      </c>
      <c r="D7" s="39"/>
      <c r="E7" s="39"/>
      <c r="F7" s="189" t="s">
        <v>282</v>
      </c>
      <c r="G7" s="197"/>
      <c r="H7" s="190"/>
      <c r="I7" s="190"/>
      <c r="J7" s="190"/>
      <c r="K7" s="191"/>
    </row>
    <row r="8" spans="2:11" s="31" customFormat="1" ht="14.1" customHeight="1">
      <c r="B8" s="38"/>
      <c r="C8" s="39" t="s">
        <v>1</v>
      </c>
      <c r="D8" s="39"/>
      <c r="E8" s="39"/>
      <c r="F8" s="195"/>
      <c r="G8" s="198"/>
      <c r="H8" s="190"/>
      <c r="I8" s="190"/>
      <c r="J8" s="190"/>
      <c r="K8" s="191"/>
    </row>
    <row r="9" spans="2:11" s="31" customFormat="1" ht="14.1" customHeight="1">
      <c r="B9" s="38"/>
      <c r="C9" s="39"/>
      <c r="D9" s="39"/>
      <c r="E9" s="39"/>
      <c r="F9" s="190"/>
      <c r="G9" s="190"/>
      <c r="H9" s="190"/>
      <c r="I9" s="190"/>
      <c r="J9" s="190"/>
      <c r="K9" s="191"/>
    </row>
    <row r="10" spans="2:11" s="31" customFormat="1" ht="14.1" customHeight="1">
      <c r="B10" s="38"/>
      <c r="C10" s="39" t="s">
        <v>32</v>
      </c>
      <c r="D10" s="39"/>
      <c r="E10" s="39"/>
      <c r="F10" s="189" t="s">
        <v>283</v>
      </c>
      <c r="G10" s="189"/>
      <c r="H10" s="189"/>
      <c r="I10" s="189"/>
      <c r="J10" s="189"/>
      <c r="K10" s="191"/>
    </row>
    <row r="11" spans="2:11" s="31" customFormat="1" ht="14.1" customHeight="1">
      <c r="B11" s="38"/>
      <c r="C11" s="39"/>
      <c r="D11" s="39"/>
      <c r="E11" s="39"/>
      <c r="F11" s="195" t="s">
        <v>284</v>
      </c>
      <c r="G11" s="195"/>
      <c r="H11" s="195"/>
      <c r="I11" s="195"/>
      <c r="J11" s="195"/>
      <c r="K11" s="191"/>
    </row>
    <row r="12" spans="2:11" s="31" customFormat="1" ht="14.1" customHeight="1">
      <c r="B12" s="38"/>
      <c r="C12" s="39"/>
      <c r="D12" s="39"/>
      <c r="E12" s="39"/>
      <c r="F12" s="195"/>
      <c r="G12" s="195"/>
      <c r="H12" s="195"/>
      <c r="I12" s="195"/>
      <c r="J12" s="195"/>
      <c r="K12" s="191"/>
    </row>
    <row r="13" spans="2:11" s="32" customFormat="1">
      <c r="B13" s="43"/>
      <c r="C13" s="44"/>
      <c r="D13" s="44"/>
      <c r="E13" s="44"/>
      <c r="F13" s="167"/>
      <c r="G13" s="167"/>
      <c r="H13" s="167"/>
      <c r="I13" s="167"/>
      <c r="J13" s="167"/>
      <c r="K13" s="199"/>
    </row>
    <row r="14" spans="2:11" s="32" customFormat="1">
      <c r="B14" s="43"/>
      <c r="C14" s="44"/>
      <c r="D14" s="44"/>
      <c r="E14" s="44"/>
      <c r="F14" s="44"/>
      <c r="G14" s="44"/>
      <c r="H14" s="44"/>
      <c r="I14" s="44"/>
      <c r="J14" s="44"/>
      <c r="K14" s="45"/>
    </row>
    <row r="15" spans="2:11" s="32" customFormat="1">
      <c r="B15" s="43"/>
      <c r="C15" s="44"/>
      <c r="D15" s="44"/>
      <c r="E15" s="44"/>
      <c r="F15" s="44"/>
      <c r="G15" s="44"/>
      <c r="H15" s="44"/>
      <c r="I15" s="44"/>
      <c r="J15" s="44"/>
      <c r="K15" s="45"/>
    </row>
    <row r="16" spans="2:11" s="32" customFormat="1">
      <c r="B16" s="43"/>
      <c r="C16" s="44"/>
      <c r="D16" s="44"/>
      <c r="E16" s="44"/>
      <c r="F16" s="44"/>
      <c r="G16" s="44"/>
      <c r="H16" s="44"/>
      <c r="I16" s="44"/>
      <c r="J16" s="44"/>
      <c r="K16" s="45"/>
    </row>
    <row r="17" spans="1:11" s="32" customFormat="1">
      <c r="B17" s="43"/>
      <c r="C17" s="44"/>
      <c r="D17" s="44"/>
      <c r="E17" s="44"/>
      <c r="F17" s="44"/>
      <c r="G17" s="44"/>
      <c r="H17" s="44"/>
      <c r="I17" s="44"/>
      <c r="J17" s="44"/>
      <c r="K17" s="45"/>
    </row>
    <row r="18" spans="1:11" s="32" customFormat="1">
      <c r="B18" s="43"/>
      <c r="C18" s="44"/>
      <c r="D18" s="44"/>
      <c r="E18" s="44"/>
      <c r="F18" s="44"/>
      <c r="G18" s="44"/>
      <c r="H18" s="44"/>
      <c r="I18" s="44"/>
      <c r="J18" s="44"/>
      <c r="K18" s="45"/>
    </row>
    <row r="19" spans="1:11" s="32" customFormat="1">
      <c r="B19" s="43"/>
      <c r="C19" s="44"/>
      <c r="D19" s="44"/>
      <c r="E19" s="44"/>
      <c r="F19" s="44"/>
      <c r="G19" s="44"/>
      <c r="H19" s="44"/>
      <c r="I19" s="44"/>
      <c r="J19" s="44"/>
      <c r="K19" s="45"/>
    </row>
    <row r="20" spans="1:11" s="32" customFormat="1">
      <c r="B20" s="43"/>
      <c r="C20" s="44"/>
      <c r="D20" s="44"/>
      <c r="E20" s="44"/>
      <c r="F20" s="44"/>
      <c r="G20" s="44"/>
      <c r="H20" s="44"/>
      <c r="I20" s="44"/>
      <c r="J20" s="44"/>
      <c r="K20" s="45"/>
    </row>
    <row r="21" spans="1:11" s="32" customFormat="1">
      <c r="B21" s="43"/>
      <c r="D21" s="44"/>
      <c r="E21" s="44"/>
      <c r="F21" s="44"/>
      <c r="G21" s="44"/>
      <c r="H21" s="44"/>
      <c r="I21" s="44"/>
      <c r="J21" s="44"/>
      <c r="K21" s="45"/>
    </row>
    <row r="22" spans="1:11" s="32" customFormat="1">
      <c r="B22" s="43"/>
      <c r="C22" s="44"/>
      <c r="D22" s="44"/>
      <c r="E22" s="44"/>
      <c r="F22" s="44"/>
      <c r="G22" s="44"/>
      <c r="H22" s="44"/>
      <c r="I22" s="44"/>
      <c r="J22" s="44"/>
      <c r="K22" s="45"/>
    </row>
    <row r="23" spans="1:11" s="32" customFormat="1">
      <c r="B23" s="43"/>
      <c r="C23" s="44"/>
      <c r="D23" s="44"/>
      <c r="E23" s="44"/>
      <c r="F23" s="44"/>
      <c r="G23" s="44"/>
      <c r="H23" s="44"/>
      <c r="I23" s="44"/>
      <c r="J23" s="44"/>
      <c r="K23" s="45"/>
    </row>
    <row r="24" spans="1:11" s="32" customFormat="1">
      <c r="B24" s="43"/>
      <c r="C24" s="44"/>
      <c r="D24" s="44"/>
      <c r="E24" s="44"/>
      <c r="F24" s="44"/>
      <c r="G24" s="44"/>
      <c r="H24" s="44"/>
      <c r="I24" s="44"/>
      <c r="J24" s="44"/>
      <c r="K24" s="45"/>
    </row>
    <row r="25" spans="1:11" s="46" customFormat="1" ht="33.75">
      <c r="A25" s="32"/>
      <c r="B25" s="425" t="s">
        <v>7</v>
      </c>
      <c r="C25" s="426"/>
      <c r="D25" s="426"/>
      <c r="E25" s="426"/>
      <c r="F25" s="426"/>
      <c r="G25" s="426"/>
      <c r="H25" s="426"/>
      <c r="I25" s="426"/>
      <c r="J25" s="426"/>
      <c r="K25" s="427"/>
    </row>
    <row r="26" spans="1:11" s="32" customFormat="1">
      <c r="A26" s="46"/>
      <c r="B26" s="47"/>
      <c r="C26" s="428" t="s">
        <v>73</v>
      </c>
      <c r="D26" s="428"/>
      <c r="E26" s="428"/>
      <c r="F26" s="428"/>
      <c r="G26" s="428"/>
      <c r="H26" s="428"/>
      <c r="I26" s="428"/>
      <c r="J26" s="428"/>
      <c r="K26" s="45"/>
    </row>
    <row r="27" spans="1:11" s="32" customFormat="1">
      <c r="B27" s="43"/>
      <c r="C27" s="428" t="s">
        <v>74</v>
      </c>
      <c r="D27" s="428"/>
      <c r="E27" s="428"/>
      <c r="F27" s="428"/>
      <c r="G27" s="428"/>
      <c r="H27" s="428"/>
      <c r="I27" s="428"/>
      <c r="J27" s="428"/>
      <c r="K27" s="45"/>
    </row>
    <row r="28" spans="1:11" s="32" customFormat="1">
      <c r="B28" s="43"/>
      <c r="C28" s="44"/>
      <c r="D28" s="44"/>
      <c r="E28" s="44"/>
      <c r="F28" s="44"/>
      <c r="G28" s="44"/>
      <c r="H28" s="44"/>
      <c r="I28" s="44"/>
      <c r="J28" s="44"/>
      <c r="K28" s="45"/>
    </row>
    <row r="29" spans="1:11" s="32" customFormat="1">
      <c r="B29" s="43"/>
      <c r="C29" s="44"/>
      <c r="D29" s="44"/>
      <c r="E29" s="44"/>
      <c r="F29" s="44"/>
      <c r="G29" s="44"/>
      <c r="H29" s="44"/>
      <c r="I29" s="44"/>
      <c r="J29" s="44"/>
      <c r="K29" s="45"/>
    </row>
    <row r="30" spans="1:11" s="51" customFormat="1" ht="33.75">
      <c r="A30" s="32"/>
      <c r="B30" s="43"/>
      <c r="C30" s="44"/>
      <c r="D30" s="44"/>
      <c r="E30" s="44"/>
      <c r="F30" s="48" t="s">
        <v>508</v>
      </c>
      <c r="G30" s="49"/>
      <c r="H30" s="49"/>
      <c r="I30" s="49"/>
      <c r="J30" s="49"/>
      <c r="K30" s="50"/>
    </row>
    <row r="31" spans="1:11" s="51" customFormat="1">
      <c r="B31" s="52"/>
      <c r="C31" s="49"/>
      <c r="D31" s="49"/>
      <c r="E31" s="49"/>
      <c r="F31" s="49"/>
      <c r="G31" s="49"/>
      <c r="H31" s="49"/>
      <c r="I31" s="49"/>
      <c r="J31" s="49"/>
      <c r="K31" s="50"/>
    </row>
    <row r="32" spans="1:11" s="51" customFormat="1">
      <c r="B32" s="52"/>
      <c r="C32" s="49"/>
      <c r="D32" s="49"/>
      <c r="E32" s="49"/>
      <c r="F32" s="49"/>
      <c r="G32" s="49"/>
      <c r="H32" s="49"/>
      <c r="I32" s="49"/>
      <c r="J32" s="49"/>
      <c r="K32" s="50"/>
    </row>
    <row r="33" spans="2:11" s="51" customFormat="1">
      <c r="B33" s="52"/>
      <c r="C33" s="49"/>
      <c r="D33" s="49"/>
      <c r="E33" s="49"/>
      <c r="F33" s="49"/>
      <c r="G33" s="49"/>
      <c r="H33" s="49"/>
      <c r="I33" s="49"/>
      <c r="J33" s="49"/>
      <c r="K33" s="50"/>
    </row>
    <row r="34" spans="2:11" s="51" customFormat="1">
      <c r="B34" s="52"/>
      <c r="C34" s="49"/>
      <c r="D34" s="49"/>
      <c r="E34" s="49"/>
      <c r="F34" s="49"/>
      <c r="G34" s="49"/>
      <c r="H34" s="49"/>
      <c r="I34" s="49"/>
      <c r="J34" s="49"/>
      <c r="K34" s="50"/>
    </row>
    <row r="35" spans="2:11" s="51" customFormat="1">
      <c r="B35" s="52"/>
      <c r="C35" s="49"/>
      <c r="D35" s="49"/>
      <c r="E35" s="49"/>
      <c r="F35" s="49"/>
      <c r="G35" s="49"/>
      <c r="H35" s="49"/>
      <c r="I35" s="49"/>
      <c r="J35" s="49"/>
      <c r="K35" s="50"/>
    </row>
    <row r="36" spans="2:11" s="51" customFormat="1" ht="9" customHeight="1">
      <c r="B36" s="52"/>
      <c r="C36" s="49"/>
      <c r="D36" s="49"/>
      <c r="E36" s="49"/>
      <c r="F36" s="49"/>
      <c r="G36" s="49"/>
      <c r="H36" s="49"/>
      <c r="I36" s="49"/>
      <c r="J36" s="49"/>
      <c r="K36" s="50"/>
    </row>
    <row r="37" spans="2:11" s="51" customFormat="1">
      <c r="B37" s="52"/>
      <c r="C37" s="49"/>
      <c r="D37" s="49"/>
      <c r="E37" s="49"/>
      <c r="F37" s="49"/>
      <c r="G37" s="49"/>
      <c r="H37" s="49"/>
      <c r="I37" s="49"/>
      <c r="J37" s="49"/>
      <c r="K37" s="50"/>
    </row>
    <row r="38" spans="2:11" s="51" customFormat="1">
      <c r="B38" s="52"/>
      <c r="C38" s="49"/>
      <c r="D38" s="49"/>
      <c r="E38" s="49"/>
      <c r="F38" s="49"/>
      <c r="G38" s="49"/>
      <c r="H38" s="49"/>
      <c r="I38" s="49"/>
      <c r="J38" s="49"/>
      <c r="K38" s="50"/>
    </row>
    <row r="39" spans="2:11" s="31" customFormat="1" ht="12.95" customHeight="1">
      <c r="B39" s="38"/>
      <c r="C39" s="39" t="s">
        <v>95</v>
      </c>
      <c r="D39" s="39"/>
      <c r="E39" s="39"/>
      <c r="F39" s="39"/>
      <c r="G39" s="39"/>
      <c r="H39" s="429" t="s">
        <v>271</v>
      </c>
      <c r="I39" s="429"/>
      <c r="J39" s="39"/>
      <c r="K39" s="41"/>
    </row>
    <row r="40" spans="2:11" s="31" customFormat="1" ht="12.95" customHeight="1">
      <c r="B40" s="38"/>
      <c r="C40" s="39" t="s">
        <v>96</v>
      </c>
      <c r="D40" s="39"/>
      <c r="E40" s="39"/>
      <c r="F40" s="39"/>
      <c r="G40" s="39"/>
      <c r="H40" s="431" t="s">
        <v>272</v>
      </c>
      <c r="I40" s="431"/>
      <c r="J40" s="39"/>
      <c r="K40" s="41"/>
    </row>
    <row r="41" spans="2:11" s="31" customFormat="1" ht="12.95" customHeight="1">
      <c r="B41" s="38"/>
      <c r="C41" s="39" t="s">
        <v>90</v>
      </c>
      <c r="D41" s="39"/>
      <c r="E41" s="39"/>
      <c r="F41" s="39"/>
      <c r="G41" s="39"/>
      <c r="H41" s="431" t="s">
        <v>217</v>
      </c>
      <c r="I41" s="431"/>
      <c r="J41" s="39"/>
      <c r="K41" s="41"/>
    </row>
    <row r="42" spans="2:11" s="31" customFormat="1" ht="12.95" customHeight="1">
      <c r="B42" s="38"/>
      <c r="C42" s="39" t="s">
        <v>91</v>
      </c>
      <c r="D42" s="39"/>
      <c r="E42" s="39"/>
      <c r="F42" s="39"/>
      <c r="G42" s="39"/>
      <c r="H42" s="431" t="s">
        <v>272</v>
      </c>
      <c r="I42" s="431"/>
      <c r="J42" s="39"/>
      <c r="K42" s="41"/>
    </row>
    <row r="43" spans="2:11" s="32" customFormat="1">
      <c r="B43" s="43"/>
      <c r="C43" s="44"/>
      <c r="D43" s="44"/>
      <c r="E43" s="44"/>
      <c r="F43" s="44"/>
      <c r="G43" s="44"/>
      <c r="H43" s="44"/>
      <c r="I43" s="44"/>
      <c r="J43" s="44"/>
      <c r="K43" s="45"/>
    </row>
    <row r="44" spans="2:11" s="33" customFormat="1" ht="12.95" customHeight="1">
      <c r="B44" s="53"/>
      <c r="C44" s="39" t="s">
        <v>97</v>
      </c>
      <c r="D44" s="39"/>
      <c r="E44" s="39"/>
      <c r="F44" s="39"/>
      <c r="G44" s="42" t="s">
        <v>92</v>
      </c>
      <c r="H44" s="432" t="s">
        <v>505</v>
      </c>
      <c r="I44" s="428"/>
      <c r="J44" s="54"/>
      <c r="K44" s="55"/>
    </row>
    <row r="45" spans="2:11" s="33" customFormat="1" ht="12.95" customHeight="1">
      <c r="B45" s="53"/>
      <c r="C45" s="39"/>
      <c r="D45" s="39"/>
      <c r="E45" s="39"/>
      <c r="F45" s="39"/>
      <c r="G45" s="42" t="s">
        <v>93</v>
      </c>
      <c r="H45" s="430" t="s">
        <v>506</v>
      </c>
      <c r="I45" s="428"/>
      <c r="J45" s="54"/>
      <c r="K45" s="55"/>
    </row>
    <row r="46" spans="2:11" s="33" customFormat="1" ht="7.5" customHeight="1">
      <c r="B46" s="53"/>
      <c r="C46" s="39"/>
      <c r="D46" s="39"/>
      <c r="E46" s="39"/>
      <c r="F46" s="39"/>
      <c r="G46" s="42"/>
      <c r="H46" s="42"/>
      <c r="I46" s="42"/>
      <c r="J46" s="54"/>
      <c r="K46" s="55"/>
    </row>
    <row r="47" spans="2:11" s="33" customFormat="1" ht="12.95" customHeight="1">
      <c r="B47" s="53"/>
      <c r="C47" s="39" t="s">
        <v>94</v>
      </c>
      <c r="D47" s="39"/>
      <c r="E47" s="39"/>
      <c r="F47" s="42"/>
      <c r="G47" s="39"/>
      <c r="H47" s="40"/>
      <c r="I47" s="211" t="s">
        <v>507</v>
      </c>
      <c r="J47" s="54"/>
      <c r="K47" s="55"/>
    </row>
    <row r="48" spans="2:11" ht="22.5" customHeight="1">
      <c r="B48" s="56"/>
      <c r="C48" s="57"/>
      <c r="D48" s="57"/>
      <c r="E48" s="57"/>
      <c r="F48" s="57"/>
      <c r="G48" s="57"/>
      <c r="H48" s="57"/>
      <c r="I48" s="57"/>
      <c r="J48" s="57"/>
      <c r="K48" s="58"/>
    </row>
    <row r="49" ht="6.75" customHeight="1"/>
  </sheetData>
  <mergeCells count="10">
    <mergeCell ref="H45:I45"/>
    <mergeCell ref="H40:I40"/>
    <mergeCell ref="H41:I41"/>
    <mergeCell ref="H42:I42"/>
    <mergeCell ref="H44:I44"/>
    <mergeCell ref="F3:J3"/>
    <mergeCell ref="B25:K25"/>
    <mergeCell ref="C26:J26"/>
    <mergeCell ref="C27:J27"/>
    <mergeCell ref="H39:I39"/>
  </mergeCells>
  <phoneticPr fontId="0" type="noConversion"/>
  <printOptions horizontalCentered="1" verticalCentered="1"/>
  <pageMargins left="0" right="0" top="0" bottom="0" header="0.25" footer="0.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K45"/>
  <sheetViews>
    <sheetView workbookViewId="0">
      <selection activeCell="F15" sqref="F15"/>
    </sheetView>
  </sheetViews>
  <sheetFormatPr defaultRowHeight="12.75"/>
  <cols>
    <col min="1" max="1" width="5.42578125" style="93" customWidth="1"/>
    <col min="2" max="2" width="3.7109375" style="95" customWidth="1"/>
    <col min="3" max="3" width="2.7109375" style="95" customWidth="1"/>
    <col min="4" max="4" width="4" style="95" customWidth="1"/>
    <col min="5" max="5" width="40.5703125" style="93" customWidth="1"/>
    <col min="6" max="6" width="8.28515625" style="93" customWidth="1"/>
    <col min="7" max="8" width="15.7109375" style="96" customWidth="1"/>
    <col min="9" max="9" width="1.42578125" style="93" customWidth="1"/>
    <col min="10" max="10" width="9.140625" style="93"/>
    <col min="11" max="11" width="10.140625" style="93" bestFit="1" customWidth="1"/>
    <col min="12" max="16384" width="9.140625" style="93"/>
  </cols>
  <sheetData>
    <row r="1" spans="2:8" s="64" customFormat="1" ht="18" customHeight="1">
      <c r="B1" s="433" t="s">
        <v>491</v>
      </c>
      <c r="C1" s="433"/>
      <c r="D1" s="433"/>
      <c r="E1" s="433"/>
      <c r="F1" s="433"/>
      <c r="G1" s="433"/>
      <c r="H1" s="433"/>
    </row>
    <row r="2" spans="2:8" s="34" customFormat="1" ht="6.75" customHeight="1">
      <c r="B2" s="65"/>
      <c r="C2" s="65"/>
      <c r="D2" s="65"/>
      <c r="G2" s="66"/>
      <c r="H2" s="66"/>
    </row>
    <row r="3" spans="2:8" s="34" customFormat="1" ht="12" customHeight="1">
      <c r="B3" s="437" t="s">
        <v>2</v>
      </c>
      <c r="C3" s="439" t="s">
        <v>8</v>
      </c>
      <c r="D3" s="440"/>
      <c r="E3" s="441"/>
      <c r="F3" s="437" t="s">
        <v>9</v>
      </c>
      <c r="G3" s="67" t="s">
        <v>128</v>
      </c>
      <c r="H3" s="67" t="s">
        <v>128</v>
      </c>
    </row>
    <row r="4" spans="2:8" s="34" customFormat="1" ht="12" customHeight="1">
      <c r="B4" s="438"/>
      <c r="C4" s="442"/>
      <c r="D4" s="443"/>
      <c r="E4" s="444"/>
      <c r="F4" s="438"/>
      <c r="G4" s="68" t="s">
        <v>129</v>
      </c>
      <c r="H4" s="69" t="s">
        <v>145</v>
      </c>
    </row>
    <row r="5" spans="2:8" s="74" customFormat="1" ht="24.95" customHeight="1">
      <c r="B5" s="70" t="s">
        <v>3</v>
      </c>
      <c r="C5" s="434" t="s">
        <v>146</v>
      </c>
      <c r="D5" s="435"/>
      <c r="E5" s="436"/>
      <c r="F5" s="72"/>
      <c r="G5" s="146">
        <f>G6+G9+G10+G18+G26+G27+G28</f>
        <v>62396781.600000001</v>
      </c>
      <c r="H5" s="146">
        <v>65770770</v>
      </c>
    </row>
    <row r="6" spans="2:8" s="74" customFormat="1" ht="17.100000000000001" customHeight="1">
      <c r="B6" s="75"/>
      <c r="C6" s="71">
        <v>1</v>
      </c>
      <c r="D6" s="76" t="s">
        <v>10</v>
      </c>
      <c r="E6" s="77"/>
      <c r="F6" s="78"/>
      <c r="G6" s="146">
        <f>SUM(G7:G8)</f>
        <v>2309449.6</v>
      </c>
      <c r="H6" s="146">
        <v>5246</v>
      </c>
    </row>
    <row r="7" spans="2:8" s="83" customFormat="1" ht="17.100000000000001" customHeight="1">
      <c r="B7" s="75"/>
      <c r="C7" s="71"/>
      <c r="D7" s="79" t="s">
        <v>98</v>
      </c>
      <c r="E7" s="80" t="s">
        <v>29</v>
      </c>
      <c r="F7" s="81"/>
      <c r="G7" s="82">
        <f>'Shen.Spjeg.ne vazhdim'!M19</f>
        <v>2309449.6</v>
      </c>
      <c r="H7" s="82">
        <v>5246</v>
      </c>
    </row>
    <row r="8" spans="2:8" s="83" customFormat="1" ht="17.100000000000001" customHeight="1">
      <c r="B8" s="84"/>
      <c r="C8" s="71"/>
      <c r="D8" s="79" t="s">
        <v>98</v>
      </c>
      <c r="E8" s="80" t="s">
        <v>30</v>
      </c>
      <c r="F8" s="81"/>
      <c r="G8" s="82"/>
      <c r="H8" s="82"/>
    </row>
    <row r="9" spans="2:8" s="74" customFormat="1" ht="17.100000000000001" customHeight="1">
      <c r="B9" s="84"/>
      <c r="C9" s="71">
        <v>2</v>
      </c>
      <c r="D9" s="76" t="s">
        <v>132</v>
      </c>
      <c r="E9" s="77"/>
      <c r="F9" s="78"/>
      <c r="G9" s="146">
        <v>0</v>
      </c>
      <c r="H9" s="146">
        <v>0</v>
      </c>
    </row>
    <row r="10" spans="2:8" s="74" customFormat="1" ht="17.100000000000001" customHeight="1">
      <c r="B10" s="75"/>
      <c r="C10" s="71">
        <v>3</v>
      </c>
      <c r="D10" s="76" t="s">
        <v>133</v>
      </c>
      <c r="E10" s="77"/>
      <c r="F10" s="78"/>
      <c r="G10" s="146">
        <f>SUM(G11:G17)</f>
        <v>59988332</v>
      </c>
      <c r="H10" s="146">
        <v>703280</v>
      </c>
    </row>
    <row r="11" spans="2:8" s="83" customFormat="1" ht="17.100000000000001" customHeight="1">
      <c r="B11" s="75"/>
      <c r="C11" s="85"/>
      <c r="D11" s="79" t="s">
        <v>98</v>
      </c>
      <c r="E11" s="80" t="s">
        <v>134</v>
      </c>
      <c r="F11" s="81"/>
      <c r="G11" s="382">
        <v>59988332</v>
      </c>
      <c r="H11" s="82"/>
    </row>
    <row r="12" spans="2:8" s="83" customFormat="1" ht="17.100000000000001" customHeight="1">
      <c r="B12" s="84"/>
      <c r="C12" s="86"/>
      <c r="D12" s="87" t="s">
        <v>98</v>
      </c>
      <c r="E12" s="80" t="s">
        <v>99</v>
      </c>
      <c r="F12" s="81"/>
      <c r="G12" s="82"/>
      <c r="H12" s="82"/>
    </row>
    <row r="13" spans="2:8" s="83" customFormat="1" ht="17.100000000000001" customHeight="1">
      <c r="B13" s="84"/>
      <c r="C13" s="86"/>
      <c r="D13" s="87" t="s">
        <v>98</v>
      </c>
      <c r="E13" s="80" t="s">
        <v>100</v>
      </c>
      <c r="F13" s="81"/>
      <c r="G13" s="82">
        <v>0</v>
      </c>
      <c r="H13" s="82">
        <v>703280</v>
      </c>
    </row>
    <row r="14" spans="2:8" s="83" customFormat="1" ht="17.100000000000001" customHeight="1">
      <c r="B14" s="84"/>
      <c r="C14" s="86"/>
      <c r="D14" s="87" t="s">
        <v>98</v>
      </c>
      <c r="E14" s="80" t="s">
        <v>101</v>
      </c>
      <c r="F14" s="81"/>
      <c r="G14" s="82"/>
      <c r="H14" s="82"/>
    </row>
    <row r="15" spans="2:8" s="83" customFormat="1" ht="17.100000000000001" customHeight="1">
      <c r="B15" s="84"/>
      <c r="C15" s="86"/>
      <c r="D15" s="87" t="s">
        <v>98</v>
      </c>
      <c r="E15" s="80" t="s">
        <v>104</v>
      </c>
      <c r="F15" s="81"/>
      <c r="G15" s="82"/>
      <c r="H15" s="82"/>
    </row>
    <row r="16" spans="2:8" s="83" customFormat="1" ht="17.100000000000001" customHeight="1">
      <c r="B16" s="84"/>
      <c r="C16" s="86"/>
      <c r="D16" s="87" t="s">
        <v>98</v>
      </c>
      <c r="E16" s="80"/>
      <c r="F16" s="81"/>
      <c r="G16" s="82"/>
      <c r="H16" s="82"/>
    </row>
    <row r="17" spans="2:11" s="83" customFormat="1" ht="17.100000000000001" customHeight="1">
      <c r="B17" s="84"/>
      <c r="C17" s="86"/>
      <c r="D17" s="87" t="s">
        <v>98</v>
      </c>
      <c r="E17" s="80"/>
      <c r="F17" s="81"/>
      <c r="G17" s="82"/>
      <c r="H17" s="82"/>
    </row>
    <row r="18" spans="2:11" s="74" customFormat="1" ht="17.100000000000001" customHeight="1">
      <c r="B18" s="84"/>
      <c r="C18" s="71">
        <v>4</v>
      </c>
      <c r="D18" s="76" t="s">
        <v>11</v>
      </c>
      <c r="E18" s="77"/>
      <c r="F18" s="78"/>
      <c r="G18" s="146">
        <f>SUM(G19:G25)</f>
        <v>99000</v>
      </c>
      <c r="H18" s="311">
        <v>65062244</v>
      </c>
    </row>
    <row r="19" spans="2:11" s="83" customFormat="1" ht="17.100000000000001" customHeight="1">
      <c r="B19" s="75"/>
      <c r="C19" s="85"/>
      <c r="D19" s="79" t="s">
        <v>98</v>
      </c>
      <c r="E19" s="80" t="s">
        <v>12</v>
      </c>
      <c r="F19" s="81"/>
      <c r="G19" s="82"/>
      <c r="H19" s="82"/>
    </row>
    <row r="20" spans="2:11" s="83" customFormat="1" ht="17.100000000000001" customHeight="1">
      <c r="B20" s="84"/>
      <c r="C20" s="86"/>
      <c r="D20" s="87" t="s">
        <v>98</v>
      </c>
      <c r="E20" s="80" t="s">
        <v>103</v>
      </c>
      <c r="F20" s="81"/>
      <c r="G20" s="82"/>
      <c r="H20" s="82"/>
    </row>
    <row r="21" spans="2:11" s="83" customFormat="1" ht="17.100000000000001" customHeight="1">
      <c r="B21" s="84"/>
      <c r="C21" s="86"/>
      <c r="D21" s="87" t="s">
        <v>98</v>
      </c>
      <c r="E21" s="312" t="s">
        <v>479</v>
      </c>
      <c r="F21" s="81"/>
      <c r="G21" s="82">
        <v>0</v>
      </c>
      <c r="H21" s="82">
        <v>65062244</v>
      </c>
      <c r="K21" s="206"/>
    </row>
    <row r="22" spans="2:11" s="83" customFormat="1" ht="17.100000000000001" customHeight="1">
      <c r="B22" s="84"/>
      <c r="C22" s="86"/>
      <c r="D22" s="87" t="s">
        <v>98</v>
      </c>
      <c r="E22" s="80" t="s">
        <v>135</v>
      </c>
      <c r="F22" s="81"/>
      <c r="G22" s="82"/>
      <c r="H22" s="82"/>
    </row>
    <row r="23" spans="2:11" s="83" customFormat="1" ht="17.100000000000001" customHeight="1">
      <c r="B23" s="84"/>
      <c r="C23" s="86"/>
      <c r="D23" s="87" t="s">
        <v>98</v>
      </c>
      <c r="E23" s="80" t="s">
        <v>14</v>
      </c>
      <c r="F23" s="81"/>
      <c r="G23" s="82"/>
      <c r="H23" s="82"/>
      <c r="K23" s="206"/>
    </row>
    <row r="24" spans="2:11" s="83" customFormat="1" ht="17.100000000000001" customHeight="1">
      <c r="B24" s="84"/>
      <c r="C24" s="86"/>
      <c r="D24" s="87" t="s">
        <v>98</v>
      </c>
      <c r="E24" s="80" t="s">
        <v>15</v>
      </c>
      <c r="F24" s="81"/>
      <c r="G24" s="82">
        <v>99000</v>
      </c>
      <c r="H24" s="82">
        <v>0</v>
      </c>
    </row>
    <row r="25" spans="2:11" s="83" customFormat="1" ht="17.100000000000001" customHeight="1">
      <c r="B25" s="84"/>
      <c r="C25" s="86"/>
      <c r="D25" s="87" t="s">
        <v>98</v>
      </c>
      <c r="E25" s="80"/>
      <c r="F25" s="81"/>
      <c r="G25" s="82"/>
      <c r="H25" s="82"/>
    </row>
    <row r="26" spans="2:11" s="74" customFormat="1" ht="17.100000000000001" customHeight="1">
      <c r="B26" s="84"/>
      <c r="C26" s="71">
        <v>5</v>
      </c>
      <c r="D26" s="76" t="s">
        <v>136</v>
      </c>
      <c r="E26" s="77"/>
      <c r="F26" s="78"/>
      <c r="G26" s="146">
        <v>0</v>
      </c>
      <c r="H26" s="146">
        <v>0</v>
      </c>
    </row>
    <row r="27" spans="2:11" s="74" customFormat="1" ht="17.100000000000001" customHeight="1">
      <c r="B27" s="75"/>
      <c r="C27" s="71">
        <v>6</v>
      </c>
      <c r="D27" s="76" t="s">
        <v>137</v>
      </c>
      <c r="E27" s="77"/>
      <c r="F27" s="78"/>
      <c r="G27" s="146">
        <v>0</v>
      </c>
      <c r="H27" s="146">
        <v>0</v>
      </c>
    </row>
    <row r="28" spans="2:11" s="74" customFormat="1" ht="17.100000000000001" customHeight="1">
      <c r="B28" s="75"/>
      <c r="C28" s="71">
        <v>7</v>
      </c>
      <c r="D28" s="76" t="s">
        <v>16</v>
      </c>
      <c r="E28" s="77"/>
      <c r="F28" s="78"/>
      <c r="G28" s="146">
        <f>SUM(G29:G30)</f>
        <v>0</v>
      </c>
      <c r="H28" s="146">
        <v>0</v>
      </c>
    </row>
    <row r="29" spans="2:11" s="74" customFormat="1" ht="17.100000000000001" customHeight="1">
      <c r="B29" s="75"/>
      <c r="C29" s="71"/>
      <c r="D29" s="79" t="s">
        <v>98</v>
      </c>
      <c r="E29" s="77" t="s">
        <v>138</v>
      </c>
      <c r="F29" s="78"/>
      <c r="G29" s="73"/>
      <c r="H29" s="73"/>
    </row>
    <row r="30" spans="2:11" s="74" customFormat="1" ht="17.100000000000001" customHeight="1">
      <c r="B30" s="75"/>
      <c r="C30" s="71"/>
      <c r="D30" s="79" t="s">
        <v>98</v>
      </c>
      <c r="E30" s="77"/>
      <c r="F30" s="78"/>
      <c r="G30" s="73"/>
      <c r="H30" s="73"/>
    </row>
    <row r="31" spans="2:11" s="74" customFormat="1" ht="24.95" customHeight="1">
      <c r="B31" s="88" t="s">
        <v>4</v>
      </c>
      <c r="C31" s="434" t="s">
        <v>17</v>
      </c>
      <c r="D31" s="435"/>
      <c r="E31" s="436"/>
      <c r="F31" s="78"/>
      <c r="G31" s="146">
        <f>G32+G33+G39+G40+G41+G42</f>
        <v>0</v>
      </c>
      <c r="H31" s="146">
        <v>0</v>
      </c>
    </row>
    <row r="32" spans="2:11" s="74" customFormat="1" ht="17.100000000000001" customHeight="1">
      <c r="B32" s="75"/>
      <c r="C32" s="71">
        <v>1</v>
      </c>
      <c r="D32" s="76" t="s">
        <v>18</v>
      </c>
      <c r="E32" s="77"/>
      <c r="F32" s="78"/>
      <c r="G32" s="146">
        <v>0</v>
      </c>
      <c r="H32" s="146">
        <v>0</v>
      </c>
    </row>
    <row r="33" spans="2:8" s="74" customFormat="1" ht="17.100000000000001" customHeight="1">
      <c r="B33" s="75"/>
      <c r="C33" s="71">
        <v>2</v>
      </c>
      <c r="D33" s="76" t="s">
        <v>19</v>
      </c>
      <c r="E33" s="89"/>
      <c r="F33" s="78"/>
      <c r="G33" s="146">
        <f>SUM(G34:G38)</f>
        <v>0</v>
      </c>
      <c r="H33" s="146">
        <v>0</v>
      </c>
    </row>
    <row r="34" spans="2:8" s="83" customFormat="1" ht="17.100000000000001" customHeight="1">
      <c r="B34" s="75"/>
      <c r="C34" s="85"/>
      <c r="D34" s="79" t="s">
        <v>98</v>
      </c>
      <c r="E34" s="80" t="s">
        <v>24</v>
      </c>
      <c r="F34" s="81"/>
      <c r="G34" s="82"/>
      <c r="H34" s="82"/>
    </row>
    <row r="35" spans="2:8" s="83" customFormat="1" ht="17.100000000000001" customHeight="1">
      <c r="B35" s="84"/>
      <c r="C35" s="86"/>
      <c r="D35" s="87" t="s">
        <v>98</v>
      </c>
      <c r="E35" s="312" t="s">
        <v>478</v>
      </c>
      <c r="F35" s="81"/>
      <c r="G35" s="82"/>
      <c r="H35" s="82"/>
    </row>
    <row r="36" spans="2:8" s="83" customFormat="1" ht="17.100000000000001" customHeight="1">
      <c r="B36" s="84"/>
      <c r="C36" s="86"/>
      <c r="D36" s="87" t="s">
        <v>98</v>
      </c>
      <c r="E36" s="80" t="s">
        <v>102</v>
      </c>
      <c r="F36" s="81"/>
      <c r="G36" s="82"/>
      <c r="H36" s="82"/>
    </row>
    <row r="37" spans="2:8" s="83" customFormat="1" ht="17.100000000000001" customHeight="1">
      <c r="B37" s="84"/>
      <c r="C37" s="86"/>
      <c r="D37" s="87" t="s">
        <v>98</v>
      </c>
      <c r="E37" s="80" t="s">
        <v>111</v>
      </c>
      <c r="F37" s="81"/>
      <c r="G37" s="82"/>
      <c r="H37" s="82"/>
    </row>
    <row r="38" spans="2:8" s="83" customFormat="1" ht="17.100000000000001" customHeight="1">
      <c r="B38" s="84"/>
      <c r="C38" s="86"/>
      <c r="D38" s="87" t="s">
        <v>98</v>
      </c>
      <c r="E38" s="80" t="s">
        <v>273</v>
      </c>
      <c r="F38" s="81"/>
      <c r="G38" s="82"/>
      <c r="H38" s="82"/>
    </row>
    <row r="39" spans="2:8" s="74" customFormat="1" ht="17.100000000000001" customHeight="1">
      <c r="B39" s="84"/>
      <c r="C39" s="71">
        <v>3</v>
      </c>
      <c r="D39" s="76" t="s">
        <v>20</v>
      </c>
      <c r="E39" s="77"/>
      <c r="F39" s="78"/>
      <c r="G39" s="146">
        <v>0</v>
      </c>
      <c r="H39" s="146">
        <v>0</v>
      </c>
    </row>
    <row r="40" spans="2:8" s="74" customFormat="1" ht="17.100000000000001" customHeight="1">
      <c r="B40" s="75"/>
      <c r="C40" s="71">
        <v>4</v>
      </c>
      <c r="D40" s="76" t="s">
        <v>21</v>
      </c>
      <c r="E40" s="77"/>
      <c r="F40" s="78"/>
      <c r="G40" s="146">
        <v>0</v>
      </c>
      <c r="H40" s="146">
        <v>0</v>
      </c>
    </row>
    <row r="41" spans="2:8" s="74" customFormat="1" ht="17.100000000000001" customHeight="1">
      <c r="B41" s="75"/>
      <c r="C41" s="71">
        <v>5</v>
      </c>
      <c r="D41" s="76" t="s">
        <v>22</v>
      </c>
      <c r="E41" s="77"/>
      <c r="F41" s="78"/>
      <c r="G41" s="146">
        <v>0</v>
      </c>
      <c r="H41" s="146">
        <v>0</v>
      </c>
    </row>
    <row r="42" spans="2:8" s="74" customFormat="1" ht="17.100000000000001" customHeight="1">
      <c r="B42" s="75"/>
      <c r="C42" s="71">
        <v>6</v>
      </c>
      <c r="D42" s="76" t="s">
        <v>23</v>
      </c>
      <c r="E42" s="77"/>
      <c r="F42" s="78"/>
      <c r="G42" s="146">
        <v>0</v>
      </c>
      <c r="H42" s="146">
        <v>0</v>
      </c>
    </row>
    <row r="43" spans="2:8" s="74" customFormat="1" ht="30" customHeight="1">
      <c r="B43" s="78"/>
      <c r="C43" s="434" t="s">
        <v>52</v>
      </c>
      <c r="D43" s="435"/>
      <c r="E43" s="436"/>
      <c r="F43" s="78"/>
      <c r="G43" s="146">
        <f>G5+G31</f>
        <v>62396781.600000001</v>
      </c>
      <c r="H43" s="146">
        <v>65770770</v>
      </c>
    </row>
    <row r="44" spans="2:8" s="74" customFormat="1" ht="9.75" customHeight="1">
      <c r="B44" s="90"/>
      <c r="C44" s="90"/>
      <c r="D44" s="90"/>
      <c r="E44" s="90"/>
      <c r="F44" s="91"/>
      <c r="G44" s="92"/>
      <c r="H44" s="92"/>
    </row>
    <row r="45" spans="2:8" s="74" customFormat="1" ht="15.95" customHeight="1">
      <c r="B45" s="90"/>
      <c r="C45" s="90"/>
      <c r="D45" s="90"/>
      <c r="E45" s="90"/>
      <c r="F45" s="91"/>
      <c r="G45" s="92"/>
      <c r="H45" s="92"/>
    </row>
  </sheetData>
  <mergeCells count="7">
    <mergeCell ref="B1:H1"/>
    <mergeCell ref="C31:E31"/>
    <mergeCell ref="C43:E43"/>
    <mergeCell ref="F3:F4"/>
    <mergeCell ref="C3:E4"/>
    <mergeCell ref="B3:B4"/>
    <mergeCell ref="C5:E5"/>
  </mergeCells>
  <phoneticPr fontId="0" type="noConversion"/>
  <printOptions horizontalCentered="1" verticalCentered="1"/>
  <pageMargins left="0" right="0" top="0" bottom="0" header="0.25" footer="0.25"/>
  <pageSetup scale="9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K55"/>
  <sheetViews>
    <sheetView workbookViewId="0">
      <selection activeCell="E48" sqref="E48"/>
    </sheetView>
  </sheetViews>
  <sheetFormatPr defaultRowHeight="12.75"/>
  <cols>
    <col min="1" max="1" width="2.42578125" style="93" customWidth="1"/>
    <col min="2" max="2" width="3.7109375" style="95" customWidth="1"/>
    <col min="3" max="3" width="2.7109375" style="95" customWidth="1"/>
    <col min="4" max="4" width="4" style="95" customWidth="1"/>
    <col min="5" max="5" width="40.5703125" style="93" customWidth="1"/>
    <col min="6" max="6" width="8.28515625" style="93" customWidth="1"/>
    <col min="7" max="8" width="15.7109375" style="96" customWidth="1"/>
    <col min="9" max="9" width="1.42578125" style="93" customWidth="1"/>
    <col min="10" max="10" width="9.7109375" style="93" bestFit="1" customWidth="1"/>
    <col min="11" max="11" width="10.140625" style="93" bestFit="1" customWidth="1"/>
    <col min="12" max="16384" width="9.140625" style="93"/>
  </cols>
  <sheetData>
    <row r="2" spans="2:11" s="62" customFormat="1" ht="6" customHeight="1">
      <c r="B2" s="59"/>
      <c r="C2" s="60"/>
      <c r="D2" s="60"/>
      <c r="E2" s="61"/>
      <c r="G2" s="63"/>
      <c r="H2" s="63"/>
    </row>
    <row r="3" spans="2:11" s="97" customFormat="1" ht="18" customHeight="1">
      <c r="B3" s="433" t="s">
        <v>491</v>
      </c>
      <c r="C3" s="433"/>
      <c r="D3" s="433"/>
      <c r="E3" s="433"/>
      <c r="F3" s="433"/>
      <c r="G3" s="433"/>
      <c r="H3" s="433"/>
    </row>
    <row r="4" spans="2:11" s="32" customFormat="1" ht="6.75" customHeight="1">
      <c r="B4" s="98"/>
      <c r="C4" s="98"/>
      <c r="D4" s="98"/>
      <c r="G4" s="99"/>
      <c r="H4" s="99"/>
    </row>
    <row r="5" spans="2:11" s="97" customFormat="1" ht="15.95" customHeight="1">
      <c r="B5" s="445" t="s">
        <v>2</v>
      </c>
      <c r="C5" s="447" t="s">
        <v>48</v>
      </c>
      <c r="D5" s="448"/>
      <c r="E5" s="449"/>
      <c r="F5" s="445" t="s">
        <v>9</v>
      </c>
      <c r="G5" s="100" t="s">
        <v>128</v>
      </c>
      <c r="H5" s="100" t="s">
        <v>128</v>
      </c>
    </row>
    <row r="6" spans="2:11" s="97" customFormat="1" ht="15.95" customHeight="1">
      <c r="B6" s="446"/>
      <c r="C6" s="450"/>
      <c r="D6" s="451"/>
      <c r="E6" s="452"/>
      <c r="F6" s="446"/>
      <c r="G6" s="101" t="s">
        <v>129</v>
      </c>
      <c r="H6" s="102" t="s">
        <v>145</v>
      </c>
    </row>
    <row r="7" spans="2:11" s="74" customFormat="1" ht="24.95" customHeight="1">
      <c r="B7" s="88" t="s">
        <v>3</v>
      </c>
      <c r="C7" s="434" t="s">
        <v>130</v>
      </c>
      <c r="D7" s="435"/>
      <c r="E7" s="436"/>
      <c r="F7" s="78"/>
      <c r="G7" s="146">
        <f>G8+G9+G12+G23+G24</f>
        <v>43880900.600000001</v>
      </c>
      <c r="H7" s="146">
        <v>61934284</v>
      </c>
    </row>
    <row r="8" spans="2:11" s="74" customFormat="1" ht="15.95" customHeight="1">
      <c r="B8" s="75"/>
      <c r="C8" s="71">
        <v>1</v>
      </c>
      <c r="D8" s="76" t="s">
        <v>25</v>
      </c>
      <c r="E8" s="77"/>
      <c r="F8" s="78"/>
      <c r="G8" s="146">
        <v>0</v>
      </c>
      <c r="H8" s="146">
        <v>0</v>
      </c>
    </row>
    <row r="9" spans="2:11" s="74" customFormat="1" ht="15.95" customHeight="1">
      <c r="B9" s="75"/>
      <c r="C9" s="71">
        <v>2</v>
      </c>
      <c r="D9" s="76" t="s">
        <v>26</v>
      </c>
      <c r="E9" s="77"/>
      <c r="F9" s="78"/>
      <c r="G9" s="146">
        <f>SUM(G10:G11)</f>
        <v>0</v>
      </c>
      <c r="H9" s="146">
        <v>3639000</v>
      </c>
    </row>
    <row r="10" spans="2:11" s="83" customFormat="1" ht="15.95" customHeight="1">
      <c r="B10" s="75"/>
      <c r="C10" s="85"/>
      <c r="D10" s="79" t="s">
        <v>98</v>
      </c>
      <c r="E10" s="80" t="s">
        <v>105</v>
      </c>
      <c r="F10" s="81"/>
      <c r="G10" s="82"/>
      <c r="H10" s="82"/>
    </row>
    <row r="11" spans="2:11" s="83" customFormat="1" ht="15.95" customHeight="1">
      <c r="B11" s="84"/>
      <c r="C11" s="86"/>
      <c r="D11" s="87" t="s">
        <v>98</v>
      </c>
      <c r="E11" s="80" t="s">
        <v>131</v>
      </c>
      <c r="F11" s="81"/>
      <c r="G11" s="382">
        <v>0</v>
      </c>
      <c r="H11" s="82">
        <v>3639000</v>
      </c>
    </row>
    <row r="12" spans="2:11" s="74" customFormat="1" ht="15.95" customHeight="1">
      <c r="B12" s="84"/>
      <c r="C12" s="71">
        <v>3</v>
      </c>
      <c r="D12" s="76" t="s">
        <v>27</v>
      </c>
      <c r="E12" s="77"/>
      <c r="F12" s="78"/>
      <c r="G12" s="146">
        <f>SUM(G13:G22)</f>
        <v>43880900.600000001</v>
      </c>
      <c r="H12" s="146">
        <v>58295284</v>
      </c>
    </row>
    <row r="13" spans="2:11" s="83" customFormat="1" ht="15.95" customHeight="1">
      <c r="B13" s="75"/>
      <c r="C13" s="85"/>
      <c r="D13" s="79" t="s">
        <v>98</v>
      </c>
      <c r="E13" s="80" t="s">
        <v>139</v>
      </c>
      <c r="F13" s="81"/>
      <c r="G13" s="382">
        <v>42008393</v>
      </c>
      <c r="H13" s="82">
        <v>42508393</v>
      </c>
      <c r="K13" s="206"/>
    </row>
    <row r="14" spans="2:11" s="83" customFormat="1" ht="15.95" customHeight="1">
      <c r="B14" s="84"/>
      <c r="C14" s="86"/>
      <c r="D14" s="87" t="s">
        <v>98</v>
      </c>
      <c r="E14" s="80" t="s">
        <v>140</v>
      </c>
      <c r="F14" s="81"/>
      <c r="G14" s="379">
        <v>1531873</v>
      </c>
      <c r="H14" s="82">
        <v>1070846</v>
      </c>
      <c r="K14" s="206"/>
    </row>
    <row r="15" spans="2:11" s="83" customFormat="1" ht="15.95" customHeight="1">
      <c r="B15" s="84"/>
      <c r="C15" s="86"/>
      <c r="D15" s="87" t="s">
        <v>98</v>
      </c>
      <c r="E15" s="80" t="s">
        <v>106</v>
      </c>
      <c r="F15" s="81"/>
      <c r="G15" s="82">
        <v>25668</v>
      </c>
      <c r="H15" s="82">
        <v>9765</v>
      </c>
    </row>
    <row r="16" spans="2:11" s="83" customFormat="1" ht="15.95" customHeight="1">
      <c r="B16" s="84"/>
      <c r="C16" s="86"/>
      <c r="D16" s="87" t="s">
        <v>98</v>
      </c>
      <c r="E16" s="80" t="s">
        <v>107</v>
      </c>
      <c r="F16" s="81"/>
      <c r="G16" s="82">
        <v>7000</v>
      </c>
      <c r="H16" s="82">
        <v>3500</v>
      </c>
    </row>
    <row r="17" spans="2:11" s="83" customFormat="1" ht="15.95" customHeight="1">
      <c r="B17" s="84"/>
      <c r="C17" s="86"/>
      <c r="D17" s="87" t="s">
        <v>98</v>
      </c>
      <c r="E17" s="80" t="s">
        <v>108</v>
      </c>
      <c r="F17" s="81"/>
      <c r="G17" s="82">
        <f>'Shen.Spjeg.ne vazhdim'!L53</f>
        <v>307966.60000000009</v>
      </c>
      <c r="H17" s="82"/>
    </row>
    <row r="18" spans="2:11" s="83" customFormat="1" ht="15.95" customHeight="1">
      <c r="B18" s="84"/>
      <c r="C18" s="86"/>
      <c r="D18" s="87" t="s">
        <v>98</v>
      </c>
      <c r="E18" s="80" t="s">
        <v>109</v>
      </c>
      <c r="F18" s="81"/>
      <c r="G18" s="82"/>
      <c r="H18" s="82"/>
    </row>
    <row r="19" spans="2:11" s="83" customFormat="1" ht="15.95" customHeight="1">
      <c r="B19" s="84"/>
      <c r="C19" s="86"/>
      <c r="D19" s="87" t="s">
        <v>98</v>
      </c>
      <c r="E19" s="80" t="s">
        <v>110</v>
      </c>
      <c r="F19" s="81"/>
      <c r="G19" s="82"/>
      <c r="H19" s="82"/>
    </row>
    <row r="20" spans="2:11" s="83" customFormat="1" ht="15.95" customHeight="1">
      <c r="B20" s="84"/>
      <c r="C20" s="86"/>
      <c r="D20" s="87" t="s">
        <v>98</v>
      </c>
      <c r="E20" s="80" t="s">
        <v>104</v>
      </c>
      <c r="F20" s="81"/>
      <c r="G20" s="298">
        <v>0</v>
      </c>
      <c r="H20" s="82">
        <v>0</v>
      </c>
    </row>
    <row r="21" spans="2:11" s="83" customFormat="1" ht="15.95" customHeight="1">
      <c r="B21" s="84"/>
      <c r="C21" s="86"/>
      <c r="D21" s="87" t="s">
        <v>98</v>
      </c>
      <c r="E21" s="80" t="s">
        <v>113</v>
      </c>
      <c r="F21" s="81"/>
      <c r="G21" s="82"/>
      <c r="H21" s="82"/>
    </row>
    <row r="22" spans="2:11" s="83" customFormat="1" ht="15.95" customHeight="1">
      <c r="B22" s="84"/>
      <c r="C22" s="86"/>
      <c r="D22" s="87" t="s">
        <v>98</v>
      </c>
      <c r="E22" s="218" t="s">
        <v>296</v>
      </c>
      <c r="F22" s="81"/>
      <c r="G22" s="298">
        <v>0</v>
      </c>
      <c r="H22" s="82">
        <v>14702780</v>
      </c>
      <c r="K22" s="206"/>
    </row>
    <row r="23" spans="2:11" s="74" customFormat="1" ht="15.95" customHeight="1">
      <c r="B23" s="84"/>
      <c r="C23" s="71">
        <v>4</v>
      </c>
      <c r="D23" s="76" t="s">
        <v>28</v>
      </c>
      <c r="E23" s="77"/>
      <c r="F23" s="78"/>
      <c r="G23" s="146">
        <v>0</v>
      </c>
      <c r="H23" s="146">
        <v>0</v>
      </c>
    </row>
    <row r="24" spans="2:11" s="74" customFormat="1" ht="15.95" customHeight="1">
      <c r="B24" s="75"/>
      <c r="C24" s="71">
        <v>5</v>
      </c>
      <c r="D24" s="76" t="s">
        <v>141</v>
      </c>
      <c r="E24" s="77"/>
      <c r="F24" s="78"/>
      <c r="G24" s="146">
        <v>0</v>
      </c>
      <c r="H24" s="146">
        <v>0</v>
      </c>
    </row>
    <row r="25" spans="2:11" s="74" customFormat="1" ht="24.75" customHeight="1">
      <c r="B25" s="88" t="s">
        <v>4</v>
      </c>
      <c r="C25" s="434" t="s">
        <v>49</v>
      </c>
      <c r="D25" s="435"/>
      <c r="E25" s="436"/>
      <c r="F25" s="78"/>
      <c r="G25" s="146">
        <f>G26+G29+G30+G31</f>
        <v>7514661.6000000015</v>
      </c>
      <c r="H25" s="146">
        <v>8698957</v>
      </c>
    </row>
    <row r="26" spans="2:11" s="74" customFormat="1" ht="15.95" customHeight="1">
      <c r="B26" s="75"/>
      <c r="C26" s="71">
        <v>1</v>
      </c>
      <c r="D26" s="76" t="s">
        <v>33</v>
      </c>
      <c r="E26" s="89"/>
      <c r="F26" s="78"/>
      <c r="G26" s="146">
        <f>SUM(G27:G28)</f>
        <v>0</v>
      </c>
      <c r="H26" s="146">
        <v>0</v>
      </c>
    </row>
    <row r="27" spans="2:11" s="83" customFormat="1" ht="15.95" customHeight="1">
      <c r="B27" s="75"/>
      <c r="C27" s="85"/>
      <c r="D27" s="79" t="s">
        <v>98</v>
      </c>
      <c r="E27" s="80" t="s">
        <v>34</v>
      </c>
      <c r="F27" s="81"/>
      <c r="G27" s="82"/>
      <c r="H27" s="82"/>
    </row>
    <row r="28" spans="2:11" s="83" customFormat="1" ht="15.95" customHeight="1">
      <c r="B28" s="84"/>
      <c r="C28" s="86"/>
      <c r="D28" s="87" t="s">
        <v>98</v>
      </c>
      <c r="E28" s="80" t="s">
        <v>31</v>
      </c>
      <c r="F28" s="81"/>
      <c r="G28" s="82"/>
      <c r="H28" s="82"/>
    </row>
    <row r="29" spans="2:11" s="74" customFormat="1" ht="15.95" customHeight="1">
      <c r="B29" s="84"/>
      <c r="C29" s="71">
        <v>2</v>
      </c>
      <c r="D29" s="76" t="s">
        <v>35</v>
      </c>
      <c r="E29" s="77"/>
      <c r="F29" s="78"/>
      <c r="G29" s="146">
        <v>7514661.6000000015</v>
      </c>
      <c r="H29" s="146">
        <v>8698957</v>
      </c>
      <c r="J29" s="210"/>
      <c r="K29" s="210"/>
    </row>
    <row r="30" spans="2:11" s="74" customFormat="1" ht="15.95" customHeight="1">
      <c r="B30" s="75"/>
      <c r="C30" s="71">
        <v>3</v>
      </c>
      <c r="D30" s="76" t="s">
        <v>28</v>
      </c>
      <c r="E30" s="77"/>
      <c r="F30" s="78"/>
      <c r="G30" s="146">
        <v>0</v>
      </c>
      <c r="H30" s="146">
        <v>0</v>
      </c>
      <c r="K30" s="210"/>
    </row>
    <row r="31" spans="2:11" s="74" customFormat="1" ht="15.95" customHeight="1">
      <c r="B31" s="75"/>
      <c r="C31" s="71">
        <v>4</v>
      </c>
      <c r="D31" s="76" t="s">
        <v>36</v>
      </c>
      <c r="E31" s="77"/>
      <c r="F31" s="78"/>
      <c r="G31" s="146">
        <v>0</v>
      </c>
      <c r="H31" s="146">
        <v>0</v>
      </c>
    </row>
    <row r="32" spans="2:11" s="74" customFormat="1" ht="24.75" customHeight="1">
      <c r="B32" s="75"/>
      <c r="C32" s="434" t="s">
        <v>51</v>
      </c>
      <c r="D32" s="435"/>
      <c r="E32" s="436"/>
      <c r="F32" s="78"/>
      <c r="G32" s="146">
        <f>G7+G25</f>
        <v>51395562.200000003</v>
      </c>
      <c r="H32" s="146">
        <v>70633241</v>
      </c>
    </row>
    <row r="33" spans="2:8" s="74" customFormat="1" ht="24.75" customHeight="1">
      <c r="B33" s="88" t="s">
        <v>37</v>
      </c>
      <c r="C33" s="434" t="s">
        <v>38</v>
      </c>
      <c r="D33" s="435"/>
      <c r="E33" s="436"/>
      <c r="F33" s="78"/>
      <c r="G33" s="146">
        <f>SUM(G34:G43)</f>
        <v>11001219.4</v>
      </c>
      <c r="H33" s="146">
        <v>-4862471</v>
      </c>
    </row>
    <row r="34" spans="2:8" s="74" customFormat="1" ht="15.95" customHeight="1">
      <c r="B34" s="75"/>
      <c r="C34" s="71">
        <v>1</v>
      </c>
      <c r="D34" s="76" t="s">
        <v>39</v>
      </c>
      <c r="E34" s="77"/>
      <c r="F34" s="78"/>
      <c r="G34" s="73"/>
      <c r="H34" s="73"/>
    </row>
    <row r="35" spans="2:8" s="74" customFormat="1" ht="15.95" customHeight="1">
      <c r="B35" s="75"/>
      <c r="C35" s="103">
        <v>2</v>
      </c>
      <c r="D35" s="76" t="s">
        <v>40</v>
      </c>
      <c r="E35" s="77"/>
      <c r="F35" s="78"/>
      <c r="G35" s="73"/>
      <c r="H35" s="73"/>
    </row>
    <row r="36" spans="2:8" s="74" customFormat="1" ht="15.95" customHeight="1">
      <c r="B36" s="75"/>
      <c r="C36" s="71">
        <v>3</v>
      </c>
      <c r="D36" s="76" t="s">
        <v>41</v>
      </c>
      <c r="E36" s="77"/>
      <c r="F36" s="78"/>
      <c r="G36" s="73">
        <v>100000</v>
      </c>
      <c r="H36" s="73">
        <v>100000</v>
      </c>
    </row>
    <row r="37" spans="2:8" s="74" customFormat="1" ht="15.95" customHeight="1">
      <c r="B37" s="75"/>
      <c r="C37" s="103">
        <v>4</v>
      </c>
      <c r="D37" s="76" t="s">
        <v>42</v>
      </c>
      <c r="E37" s="77"/>
      <c r="F37" s="78"/>
      <c r="G37" s="73"/>
      <c r="H37" s="73"/>
    </row>
    <row r="38" spans="2:8" s="74" customFormat="1" ht="15.95" customHeight="1">
      <c r="B38" s="75"/>
      <c r="C38" s="71">
        <v>5</v>
      </c>
      <c r="D38" s="76" t="s">
        <v>114</v>
      </c>
      <c r="E38" s="77"/>
      <c r="F38" s="78"/>
      <c r="G38" s="73"/>
      <c r="H38" s="73"/>
    </row>
    <row r="39" spans="2:8" s="74" customFormat="1" ht="15.95" customHeight="1">
      <c r="B39" s="75"/>
      <c r="C39" s="103">
        <v>6</v>
      </c>
      <c r="D39" s="76" t="s">
        <v>43</v>
      </c>
      <c r="E39" s="77"/>
      <c r="F39" s="78"/>
      <c r="G39" s="73"/>
      <c r="H39" s="73"/>
    </row>
    <row r="40" spans="2:8" s="74" customFormat="1" ht="15.95" customHeight="1">
      <c r="B40" s="75"/>
      <c r="C40" s="71">
        <v>7</v>
      </c>
      <c r="D40" s="76" t="s">
        <v>44</v>
      </c>
      <c r="E40" s="77"/>
      <c r="F40" s="78"/>
      <c r="G40" s="73"/>
      <c r="H40" s="73"/>
    </row>
    <row r="41" spans="2:8" s="74" customFormat="1" ht="15.95" customHeight="1">
      <c r="B41" s="75"/>
      <c r="C41" s="103">
        <v>8</v>
      </c>
      <c r="D41" s="76" t="s">
        <v>45</v>
      </c>
      <c r="E41" s="77"/>
      <c r="F41" s="78"/>
      <c r="G41" s="73"/>
      <c r="H41" s="73"/>
    </row>
    <row r="42" spans="2:8" s="74" customFormat="1" ht="15.95" customHeight="1">
      <c r="B42" s="75"/>
      <c r="C42" s="71">
        <v>9</v>
      </c>
      <c r="D42" s="76" t="s">
        <v>46</v>
      </c>
      <c r="E42" s="77"/>
      <c r="F42" s="78"/>
      <c r="G42" s="73">
        <f>H42+H43</f>
        <v>-4962471</v>
      </c>
      <c r="H42" s="73">
        <v>-3938331</v>
      </c>
    </row>
    <row r="43" spans="2:8" s="74" customFormat="1" ht="15.95" customHeight="1">
      <c r="B43" s="75"/>
      <c r="C43" s="103">
        <v>10</v>
      </c>
      <c r="D43" s="76" t="s">
        <v>47</v>
      </c>
      <c r="E43" s="77"/>
      <c r="F43" s="78"/>
      <c r="G43" s="73">
        <f>Rez.1!F30</f>
        <v>15863690.4</v>
      </c>
      <c r="H43" s="73">
        <v>-1024140</v>
      </c>
    </row>
    <row r="44" spans="2:8" s="74" customFormat="1" ht="24.75" customHeight="1">
      <c r="B44" s="75"/>
      <c r="C44" s="434" t="s">
        <v>50</v>
      </c>
      <c r="D44" s="435"/>
      <c r="E44" s="436"/>
      <c r="F44" s="78"/>
      <c r="G44" s="146">
        <f>G32+G33</f>
        <v>62396781.600000001</v>
      </c>
      <c r="H44" s="146">
        <v>65770770</v>
      </c>
    </row>
    <row r="45" spans="2:8" s="74" customFormat="1" ht="15.95" customHeight="1">
      <c r="B45" s="90"/>
      <c r="C45" s="90"/>
      <c r="D45" s="104"/>
      <c r="E45" s="91"/>
      <c r="F45" s="91"/>
      <c r="G45" s="92"/>
      <c r="H45" s="92"/>
    </row>
    <row r="46" spans="2:8" s="74" customFormat="1" ht="15.95" customHeight="1">
      <c r="B46" s="90"/>
      <c r="C46" s="90"/>
      <c r="D46" s="104"/>
      <c r="E46" s="91"/>
      <c r="F46" s="91"/>
      <c r="G46" s="92"/>
      <c r="H46" s="92"/>
    </row>
    <row r="47" spans="2:8" s="74" customFormat="1" ht="15.95" customHeight="1">
      <c r="B47" s="90"/>
      <c r="C47" s="90"/>
      <c r="D47" s="104"/>
      <c r="E47" s="91"/>
      <c r="F47" s="91"/>
      <c r="G47" s="92"/>
      <c r="H47" s="92"/>
    </row>
    <row r="48" spans="2:8" s="74" customFormat="1" ht="15.95" customHeight="1">
      <c r="B48" s="90"/>
      <c r="C48" s="90"/>
      <c r="D48" s="104"/>
      <c r="E48" s="91"/>
      <c r="F48" s="91"/>
      <c r="G48" s="92"/>
      <c r="H48" s="92"/>
    </row>
    <row r="49" spans="2:8" s="74" customFormat="1" ht="15.95" customHeight="1">
      <c r="B49" s="90"/>
      <c r="C49" s="90"/>
      <c r="D49" s="104"/>
      <c r="E49" s="91"/>
      <c r="F49" s="91"/>
      <c r="G49" s="92"/>
      <c r="H49" s="92"/>
    </row>
    <row r="50" spans="2:8" s="74" customFormat="1" ht="15.95" customHeight="1">
      <c r="B50" s="90"/>
      <c r="C50" s="90"/>
      <c r="D50" s="104"/>
      <c r="E50" s="91"/>
      <c r="F50" s="91"/>
      <c r="G50" s="92"/>
      <c r="H50" s="92"/>
    </row>
    <row r="51" spans="2:8" s="74" customFormat="1" ht="15.95" customHeight="1">
      <c r="B51" s="90"/>
      <c r="C51" s="90"/>
      <c r="D51" s="104"/>
      <c r="E51" s="91"/>
      <c r="F51" s="91"/>
      <c r="G51" s="92"/>
      <c r="H51" s="92"/>
    </row>
    <row r="52" spans="2:8" s="74" customFormat="1" ht="15.95" customHeight="1">
      <c r="B52" s="90"/>
      <c r="C52" s="90"/>
      <c r="D52" s="104"/>
      <c r="E52" s="91"/>
      <c r="F52" s="91"/>
      <c r="G52" s="92"/>
      <c r="H52" s="92"/>
    </row>
    <row r="53" spans="2:8" s="74" customFormat="1" ht="15.95" customHeight="1">
      <c r="B53" s="90"/>
      <c r="C53" s="90"/>
      <c r="D53" s="104"/>
      <c r="E53" s="91"/>
      <c r="F53" s="91"/>
      <c r="G53" s="92"/>
      <c r="H53" s="92"/>
    </row>
    <row r="54" spans="2:8" s="74" customFormat="1" ht="15.95" customHeight="1">
      <c r="B54" s="90"/>
      <c r="C54" s="90"/>
      <c r="D54" s="90"/>
      <c r="E54" s="90"/>
      <c r="F54" s="91"/>
      <c r="G54" s="92"/>
      <c r="H54" s="92"/>
    </row>
    <row r="55" spans="2:8">
      <c r="B55" s="105"/>
      <c r="C55" s="105"/>
      <c r="D55" s="106"/>
      <c r="E55" s="107"/>
      <c r="F55" s="107"/>
      <c r="G55" s="108"/>
      <c r="H55" s="108"/>
    </row>
  </sheetData>
  <mergeCells count="9">
    <mergeCell ref="C44:E44"/>
    <mergeCell ref="B5:B6"/>
    <mergeCell ref="C5:E6"/>
    <mergeCell ref="C25:E25"/>
    <mergeCell ref="B3:H3"/>
    <mergeCell ref="C32:E32"/>
    <mergeCell ref="C7:E7"/>
    <mergeCell ref="F5:F6"/>
    <mergeCell ref="C33:E33"/>
  </mergeCells>
  <phoneticPr fontId="0" type="noConversion"/>
  <printOptions horizontalCentered="1" verticalCentered="1"/>
  <pageMargins left="0" right="0" top="0" bottom="0" header="0.27" footer="0.26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J42"/>
  <sheetViews>
    <sheetView workbookViewId="0">
      <selection activeCell="F44" sqref="F44"/>
    </sheetView>
  </sheetViews>
  <sheetFormatPr defaultRowHeight="12.75"/>
  <cols>
    <col min="1" max="1" width="4.42578125" style="32" customWidth="1"/>
    <col min="2" max="2" width="3.7109375" style="98" customWidth="1"/>
    <col min="3" max="3" width="5.28515625" style="98" customWidth="1"/>
    <col min="4" max="4" width="2.7109375" style="98" customWidth="1"/>
    <col min="5" max="5" width="51.7109375" style="32" customWidth="1"/>
    <col min="6" max="6" width="14.85546875" style="99" customWidth="1"/>
    <col min="7" max="7" width="14" style="99" customWidth="1"/>
    <col min="8" max="8" width="1.42578125" style="32" customWidth="1"/>
    <col min="9" max="9" width="9.140625" style="32"/>
    <col min="10" max="10" width="18" style="112" customWidth="1"/>
    <col min="11" max="16384" width="9.140625" style="32"/>
  </cols>
  <sheetData>
    <row r="2" spans="2:10" s="97" customFormat="1" ht="7.5" customHeight="1">
      <c r="B2" s="59"/>
      <c r="C2" s="59"/>
      <c r="D2" s="60"/>
      <c r="E2" s="61"/>
      <c r="F2" s="63"/>
      <c r="G2" s="109"/>
      <c r="H2" s="62"/>
      <c r="I2" s="62"/>
      <c r="J2" s="110"/>
    </row>
    <row r="3" spans="2:10" s="97" customFormat="1" ht="29.25" customHeight="1">
      <c r="B3" s="453" t="s">
        <v>492</v>
      </c>
      <c r="C3" s="454"/>
      <c r="D3" s="454"/>
      <c r="E3" s="454"/>
      <c r="F3" s="454"/>
      <c r="G3" s="454"/>
      <c r="H3" s="111"/>
      <c r="I3" s="111"/>
      <c r="J3" s="110"/>
    </row>
    <row r="4" spans="2:10" s="97" customFormat="1" ht="18.75" customHeight="1">
      <c r="B4" s="470" t="s">
        <v>126</v>
      </c>
      <c r="C4" s="470"/>
      <c r="D4" s="470"/>
      <c r="E4" s="470"/>
      <c r="F4" s="470"/>
      <c r="G4" s="470"/>
      <c r="H4" s="64"/>
      <c r="I4" s="64"/>
      <c r="J4" s="110"/>
    </row>
    <row r="5" spans="2:10" ht="7.5" customHeight="1"/>
    <row r="6" spans="2:10" s="97" customFormat="1" ht="15.95" customHeight="1">
      <c r="B6" s="464" t="s">
        <v>2</v>
      </c>
      <c r="C6" s="458" t="s">
        <v>127</v>
      </c>
      <c r="D6" s="459"/>
      <c r="E6" s="460"/>
      <c r="F6" s="113" t="s">
        <v>128</v>
      </c>
      <c r="G6" s="113" t="s">
        <v>128</v>
      </c>
      <c r="H6" s="74"/>
      <c r="I6" s="74"/>
      <c r="J6" s="110"/>
    </row>
    <row r="7" spans="2:10" s="97" customFormat="1" ht="15.95" customHeight="1">
      <c r="B7" s="465"/>
      <c r="C7" s="461"/>
      <c r="D7" s="462"/>
      <c r="E7" s="463"/>
      <c r="F7" s="114" t="s">
        <v>129</v>
      </c>
      <c r="G7" s="115" t="s">
        <v>145</v>
      </c>
      <c r="H7" s="74"/>
      <c r="I7" s="74"/>
      <c r="J7" s="110"/>
    </row>
    <row r="8" spans="2:10" s="97" customFormat="1" ht="24.95" customHeight="1">
      <c r="B8" s="116">
        <v>1</v>
      </c>
      <c r="C8" s="466" t="s">
        <v>53</v>
      </c>
      <c r="D8" s="467"/>
      <c r="E8" s="468"/>
      <c r="F8" s="200">
        <v>83150317</v>
      </c>
      <c r="G8" s="200">
        <v>0</v>
      </c>
      <c r="J8" s="110"/>
    </row>
    <row r="9" spans="2:10" s="97" customFormat="1" ht="24.95" customHeight="1">
      <c r="B9" s="116">
        <v>2</v>
      </c>
      <c r="C9" s="466" t="s">
        <v>54</v>
      </c>
      <c r="D9" s="467"/>
      <c r="E9" s="468"/>
      <c r="F9" s="200">
        <v>0</v>
      </c>
      <c r="G9" s="200">
        <v>0</v>
      </c>
      <c r="J9" s="110"/>
    </row>
    <row r="10" spans="2:10" s="97" customFormat="1" ht="24.95" customHeight="1">
      <c r="B10" s="94">
        <v>3</v>
      </c>
      <c r="C10" s="469" t="s">
        <v>292</v>
      </c>
      <c r="D10" s="467"/>
      <c r="E10" s="468"/>
      <c r="F10" s="378">
        <v>-65062244</v>
      </c>
      <c r="G10" s="201">
        <v>20097400</v>
      </c>
      <c r="J10" s="307"/>
    </row>
    <row r="11" spans="2:10" s="97" customFormat="1" ht="24.95" customHeight="1">
      <c r="B11" s="94">
        <v>4</v>
      </c>
      <c r="C11" s="469" t="s">
        <v>293</v>
      </c>
      <c r="D11" s="467"/>
      <c r="E11" s="468"/>
      <c r="F11" s="217">
        <v>0</v>
      </c>
      <c r="G11" s="201">
        <v>20097400</v>
      </c>
      <c r="J11" s="110"/>
    </row>
    <row r="12" spans="2:10" s="97" customFormat="1" ht="24.95" customHeight="1">
      <c r="B12" s="94">
        <v>5</v>
      </c>
      <c r="C12" s="466" t="s">
        <v>115</v>
      </c>
      <c r="D12" s="467"/>
      <c r="E12" s="468"/>
      <c r="F12" s="202">
        <f>SUM(F13:F14)</f>
        <v>651611</v>
      </c>
      <c r="G12" s="306">
        <v>490140</v>
      </c>
      <c r="J12" s="110"/>
    </row>
    <row r="13" spans="2:10" s="97" customFormat="1" ht="24.95" customHeight="1">
      <c r="B13" s="94"/>
      <c r="C13" s="117"/>
      <c r="D13" s="471" t="s">
        <v>116</v>
      </c>
      <c r="E13" s="472"/>
      <c r="F13" s="203">
        <v>558364</v>
      </c>
      <c r="G13" s="203">
        <v>420000</v>
      </c>
      <c r="H13" s="83"/>
      <c r="I13" s="83"/>
      <c r="J13" s="110"/>
    </row>
    <row r="14" spans="2:10" s="97" customFormat="1" ht="24.95" customHeight="1">
      <c r="B14" s="94"/>
      <c r="C14" s="117"/>
      <c r="D14" s="471" t="s">
        <v>117</v>
      </c>
      <c r="E14" s="472"/>
      <c r="F14" s="203">
        <v>93247</v>
      </c>
      <c r="G14" s="203">
        <v>70140</v>
      </c>
      <c r="H14" s="83"/>
      <c r="I14" s="83"/>
      <c r="J14" s="110"/>
    </row>
    <row r="15" spans="2:10" s="97" customFormat="1" ht="24.95" customHeight="1">
      <c r="B15" s="116">
        <v>6</v>
      </c>
      <c r="C15" s="466" t="s">
        <v>118</v>
      </c>
      <c r="D15" s="467"/>
      <c r="E15" s="468"/>
      <c r="F15" s="200">
        <v>0</v>
      </c>
      <c r="G15" s="200">
        <v>0</v>
      </c>
      <c r="J15" s="110"/>
    </row>
    <row r="16" spans="2:10" s="97" customFormat="1" ht="24.95" customHeight="1">
      <c r="B16" s="116">
        <v>7</v>
      </c>
      <c r="C16" s="469" t="s">
        <v>485</v>
      </c>
      <c r="D16" s="467"/>
      <c r="E16" s="468"/>
      <c r="F16" s="381">
        <v>346612</v>
      </c>
      <c r="G16" s="200">
        <v>534000</v>
      </c>
      <c r="J16" s="110"/>
    </row>
    <row r="17" spans="2:10" s="97" customFormat="1" ht="24.75" customHeight="1">
      <c r="B17" s="116">
        <v>8</v>
      </c>
      <c r="C17" s="434" t="s">
        <v>119</v>
      </c>
      <c r="D17" s="435"/>
      <c r="E17" s="436"/>
      <c r="F17" s="204">
        <f>F11+F12+F15+F16</f>
        <v>998223</v>
      </c>
      <c r="G17" s="204">
        <v>21121540</v>
      </c>
      <c r="H17" s="74"/>
      <c r="I17" s="74"/>
      <c r="J17" s="110"/>
    </row>
    <row r="18" spans="2:10" s="97" customFormat="1" ht="28.5" customHeight="1">
      <c r="B18" s="116">
        <v>9</v>
      </c>
      <c r="C18" s="455" t="s">
        <v>120</v>
      </c>
      <c r="D18" s="456"/>
      <c r="E18" s="457"/>
      <c r="F18" s="204">
        <f>F8+F9+F10-F17</f>
        <v>17089850</v>
      </c>
      <c r="G18" s="204">
        <v>-1024140</v>
      </c>
      <c r="H18" s="74"/>
      <c r="I18" s="74"/>
      <c r="J18" s="110"/>
    </row>
    <row r="19" spans="2:10" s="97" customFormat="1" ht="24.95" customHeight="1">
      <c r="B19" s="116">
        <v>10</v>
      </c>
      <c r="C19" s="466" t="s">
        <v>55</v>
      </c>
      <c r="D19" s="467"/>
      <c r="E19" s="468"/>
      <c r="F19" s="200">
        <v>0</v>
      </c>
      <c r="G19" s="200">
        <v>0</v>
      </c>
      <c r="J19" s="110"/>
    </row>
    <row r="20" spans="2:10" s="97" customFormat="1" ht="24.95" customHeight="1">
      <c r="B20" s="116">
        <v>11</v>
      </c>
      <c r="C20" s="466" t="s">
        <v>121</v>
      </c>
      <c r="D20" s="467"/>
      <c r="E20" s="468"/>
      <c r="F20" s="200">
        <v>0</v>
      </c>
      <c r="G20" s="200">
        <v>0</v>
      </c>
      <c r="J20" s="110"/>
    </row>
    <row r="21" spans="2:10" s="97" customFormat="1" ht="24.95" customHeight="1">
      <c r="B21" s="116">
        <v>12</v>
      </c>
      <c r="C21" s="466" t="s">
        <v>56</v>
      </c>
      <c r="D21" s="467"/>
      <c r="E21" s="468"/>
      <c r="F21" s="200">
        <f>SUM(F22:F25)</f>
        <v>-14913</v>
      </c>
      <c r="G21" s="200">
        <v>0</v>
      </c>
      <c r="J21" s="110"/>
    </row>
    <row r="22" spans="2:10" s="97" customFormat="1" ht="24.95" customHeight="1">
      <c r="B22" s="116"/>
      <c r="C22" s="118">
        <v>121</v>
      </c>
      <c r="D22" s="471" t="s">
        <v>57</v>
      </c>
      <c r="E22" s="472"/>
      <c r="F22" s="205"/>
      <c r="G22" s="205"/>
      <c r="H22" s="83"/>
      <c r="I22" s="83"/>
      <c r="J22" s="110"/>
    </row>
    <row r="23" spans="2:10" s="97" customFormat="1" ht="24.95" customHeight="1">
      <c r="B23" s="116"/>
      <c r="C23" s="117">
        <v>122</v>
      </c>
      <c r="D23" s="471" t="s">
        <v>122</v>
      </c>
      <c r="E23" s="472"/>
      <c r="F23" s="205">
        <v>-14913</v>
      </c>
      <c r="G23" s="205"/>
      <c r="H23" s="83"/>
      <c r="I23" s="83"/>
      <c r="J23" s="110"/>
    </row>
    <row r="24" spans="2:10" s="97" customFormat="1" ht="24.95" customHeight="1">
      <c r="B24" s="116"/>
      <c r="C24" s="117">
        <v>123</v>
      </c>
      <c r="D24" s="471" t="s">
        <v>58</v>
      </c>
      <c r="E24" s="472"/>
      <c r="F24" s="205"/>
      <c r="G24" s="205"/>
      <c r="H24" s="83"/>
      <c r="I24" s="83"/>
      <c r="J24" s="110"/>
    </row>
    <row r="25" spans="2:10" s="97" customFormat="1" ht="24.95" customHeight="1">
      <c r="B25" s="116"/>
      <c r="C25" s="117">
        <v>124</v>
      </c>
      <c r="D25" s="471" t="s">
        <v>59</v>
      </c>
      <c r="E25" s="472"/>
      <c r="F25" s="205"/>
      <c r="G25" s="205"/>
      <c r="H25" s="83"/>
      <c r="I25" s="83"/>
      <c r="J25" s="110"/>
    </row>
    <row r="26" spans="2:10" s="97" customFormat="1" ht="27.75" customHeight="1">
      <c r="B26" s="116">
        <v>13</v>
      </c>
      <c r="C26" s="455" t="s">
        <v>60</v>
      </c>
      <c r="D26" s="456"/>
      <c r="E26" s="457"/>
      <c r="F26" s="204">
        <f>F19+F20+F21</f>
        <v>-14913</v>
      </c>
      <c r="G26" s="204">
        <v>0</v>
      </c>
      <c r="H26" s="74"/>
      <c r="I26" s="74"/>
      <c r="J26" s="110"/>
    </row>
    <row r="27" spans="2:10" s="97" customFormat="1" ht="25.5" customHeight="1">
      <c r="B27" s="116">
        <v>14</v>
      </c>
      <c r="C27" s="455" t="s">
        <v>124</v>
      </c>
      <c r="D27" s="456"/>
      <c r="E27" s="457"/>
      <c r="F27" s="204">
        <f>F18+F26</f>
        <v>17074937</v>
      </c>
      <c r="G27" s="204">
        <v>-1024140</v>
      </c>
      <c r="H27" s="74"/>
      <c r="I27" s="74"/>
      <c r="J27" s="110"/>
    </row>
    <row r="28" spans="2:10" s="97" customFormat="1" ht="23.25" customHeight="1">
      <c r="B28" s="116"/>
      <c r="C28" s="434" t="s">
        <v>501</v>
      </c>
      <c r="D28" s="435"/>
      <c r="E28" s="436"/>
      <c r="F28" s="204">
        <v>4962471</v>
      </c>
      <c r="G28" s="204"/>
      <c r="H28" s="74"/>
      <c r="I28" s="74"/>
      <c r="J28" s="110"/>
    </row>
    <row r="29" spans="2:10" s="97" customFormat="1" ht="24.95" customHeight="1">
      <c r="B29" s="116">
        <v>15</v>
      </c>
      <c r="C29" s="466" t="s">
        <v>61</v>
      </c>
      <c r="D29" s="467"/>
      <c r="E29" s="468"/>
      <c r="F29" s="200">
        <f>(F27-F28)*10%</f>
        <v>1211246.6000000001</v>
      </c>
      <c r="G29" s="200"/>
      <c r="J29" s="110"/>
    </row>
    <row r="30" spans="2:10" s="97" customFormat="1" ht="39.950000000000003" customHeight="1">
      <c r="B30" s="116">
        <v>16</v>
      </c>
      <c r="C30" s="455" t="s">
        <v>125</v>
      </c>
      <c r="D30" s="456"/>
      <c r="E30" s="457"/>
      <c r="F30" s="204">
        <f>F27-F29</f>
        <v>15863690.4</v>
      </c>
      <c r="G30" s="204">
        <v>-1024140</v>
      </c>
      <c r="H30" s="74"/>
      <c r="I30" s="74"/>
      <c r="J30" s="110"/>
    </row>
    <row r="31" spans="2:10" s="97" customFormat="1" ht="24.95" customHeight="1">
      <c r="B31" s="116">
        <v>17</v>
      </c>
      <c r="C31" s="466" t="s">
        <v>123</v>
      </c>
      <c r="D31" s="467"/>
      <c r="E31" s="468"/>
      <c r="F31" s="200"/>
      <c r="G31" s="200"/>
      <c r="J31" s="110"/>
    </row>
    <row r="32" spans="2:10" s="97" customFormat="1" ht="15.95" customHeight="1">
      <c r="B32" s="119"/>
      <c r="C32" s="119"/>
      <c r="D32" s="119"/>
      <c r="E32" s="120"/>
      <c r="F32" s="121"/>
      <c r="G32" s="121"/>
      <c r="J32" s="110"/>
    </row>
    <row r="33" spans="2:10" s="97" customFormat="1" ht="15.95" customHeight="1">
      <c r="B33" s="119"/>
      <c r="C33" s="119"/>
      <c r="D33" s="119"/>
      <c r="E33" s="120"/>
      <c r="F33" s="121"/>
      <c r="G33" s="121"/>
      <c r="J33" s="110"/>
    </row>
    <row r="34" spans="2:10" s="97" customFormat="1" ht="15.95" customHeight="1">
      <c r="B34" s="119"/>
      <c r="C34" s="119"/>
      <c r="D34" s="119"/>
      <c r="E34" s="120"/>
      <c r="F34" s="121"/>
      <c r="G34" s="121"/>
      <c r="J34" s="110"/>
    </row>
    <row r="35" spans="2:10" s="97" customFormat="1" ht="15.95" customHeight="1">
      <c r="B35" s="119"/>
      <c r="C35" s="119"/>
      <c r="D35" s="119"/>
      <c r="E35" s="120"/>
      <c r="F35" s="121"/>
      <c r="G35" s="121"/>
      <c r="J35" s="110"/>
    </row>
    <row r="36" spans="2:10" s="97" customFormat="1" ht="15.95" customHeight="1">
      <c r="B36" s="119"/>
      <c r="C36" s="119"/>
      <c r="D36" s="119"/>
      <c r="E36" s="120"/>
      <c r="F36" s="121"/>
      <c r="G36" s="121"/>
      <c r="J36" s="110"/>
    </row>
    <row r="37" spans="2:10" s="97" customFormat="1" ht="15.95" customHeight="1">
      <c r="B37" s="119"/>
      <c r="C37" s="119"/>
      <c r="D37" s="119"/>
      <c r="E37" s="120"/>
      <c r="F37" s="121"/>
      <c r="G37" s="121"/>
      <c r="J37" s="110"/>
    </row>
    <row r="38" spans="2:10" s="97" customFormat="1" ht="15.95" customHeight="1">
      <c r="B38" s="119"/>
      <c r="C38" s="119"/>
      <c r="D38" s="119"/>
      <c r="E38" s="120"/>
      <c r="F38" s="121"/>
      <c r="G38" s="121"/>
      <c r="J38" s="110"/>
    </row>
    <row r="39" spans="2:10" s="97" customFormat="1" ht="15.95" customHeight="1">
      <c r="B39" s="119"/>
      <c r="C39" s="119"/>
      <c r="D39" s="119"/>
      <c r="E39" s="120"/>
      <c r="F39" s="121"/>
      <c r="G39" s="121"/>
      <c r="J39" s="110"/>
    </row>
    <row r="40" spans="2:10" s="97" customFormat="1" ht="15.95" customHeight="1">
      <c r="B40" s="119"/>
      <c r="C40" s="119"/>
      <c r="D40" s="119"/>
      <c r="E40" s="120"/>
      <c r="F40" s="121"/>
      <c r="G40" s="121"/>
      <c r="J40" s="110"/>
    </row>
    <row r="41" spans="2:10" s="97" customFormat="1" ht="15.95" customHeight="1">
      <c r="B41" s="119"/>
      <c r="C41" s="119"/>
      <c r="D41" s="119"/>
      <c r="E41" s="119"/>
      <c r="F41" s="121"/>
      <c r="G41" s="121"/>
      <c r="J41" s="110"/>
    </row>
    <row r="42" spans="2:10">
      <c r="B42" s="122"/>
      <c r="C42" s="122"/>
      <c r="D42" s="122"/>
      <c r="E42" s="44"/>
      <c r="F42" s="123"/>
      <c r="G42" s="123"/>
    </row>
  </sheetData>
  <mergeCells count="28">
    <mergeCell ref="C31:E31"/>
    <mergeCell ref="C30:E30"/>
    <mergeCell ref="C12:E12"/>
    <mergeCell ref="D13:E13"/>
    <mergeCell ref="D14:E14"/>
    <mergeCell ref="C15:E15"/>
    <mergeCell ref="D25:E25"/>
    <mergeCell ref="C27:E27"/>
    <mergeCell ref="C29:E29"/>
    <mergeCell ref="C21:E21"/>
    <mergeCell ref="D22:E22"/>
    <mergeCell ref="D23:E23"/>
    <mergeCell ref="D24:E24"/>
    <mergeCell ref="C16:E16"/>
    <mergeCell ref="C19:E19"/>
    <mergeCell ref="C28:E28"/>
    <mergeCell ref="B3:G3"/>
    <mergeCell ref="C26:E26"/>
    <mergeCell ref="C6:E7"/>
    <mergeCell ref="B6:B7"/>
    <mergeCell ref="C17:E17"/>
    <mergeCell ref="C18:E18"/>
    <mergeCell ref="C8:E8"/>
    <mergeCell ref="C9:E9"/>
    <mergeCell ref="C10:E10"/>
    <mergeCell ref="C11:E11"/>
    <mergeCell ref="C20:E20"/>
    <mergeCell ref="B4:G4"/>
  </mergeCells>
  <phoneticPr fontId="0" type="noConversion"/>
  <printOptions horizontalCentered="1" verticalCentered="1"/>
  <pageMargins left="0" right="0" top="0" bottom="0" header="0.33" footer="0.28999999999999998"/>
  <pageSetup scale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89"/>
  <sheetViews>
    <sheetView topLeftCell="A25" workbookViewId="0">
      <selection activeCell="M72" sqref="M72"/>
    </sheetView>
  </sheetViews>
  <sheetFormatPr defaultRowHeight="12.75"/>
  <cols>
    <col min="1" max="1" width="2.85546875" customWidth="1"/>
    <col min="3" max="3" width="11.28515625" customWidth="1"/>
    <col min="4" max="4" width="14.7109375" customWidth="1"/>
    <col min="5" max="5" width="5.7109375" customWidth="1"/>
    <col min="6" max="6" width="12.42578125" hidden="1" customWidth="1"/>
    <col min="7" max="7" width="10.85546875" customWidth="1"/>
    <col min="8" max="8" width="7.140625" customWidth="1"/>
    <col min="9" max="9" width="13.42578125" customWidth="1"/>
    <col min="10" max="10" width="10.85546875" customWidth="1"/>
    <col min="11" max="11" width="4.7109375" customWidth="1"/>
    <col min="16" max="16" width="53.42578125" customWidth="1"/>
    <col min="257" max="257" width="2.85546875" customWidth="1"/>
    <col min="259" max="259" width="11.28515625" customWidth="1"/>
    <col min="260" max="260" width="14.7109375" customWidth="1"/>
    <col min="261" max="261" width="12.7109375" customWidth="1"/>
    <col min="262" max="262" width="12.42578125" customWidth="1"/>
    <col min="263" max="263" width="10.85546875" customWidth="1"/>
    <col min="264" max="264" width="10" customWidth="1"/>
    <col min="265" max="265" width="15.42578125" customWidth="1"/>
    <col min="266" max="266" width="14.5703125" customWidth="1"/>
    <col min="267" max="267" width="4.7109375" customWidth="1"/>
    <col min="272" max="272" width="53.42578125" customWidth="1"/>
    <col min="513" max="513" width="2.85546875" customWidth="1"/>
    <col min="515" max="515" width="11.28515625" customWidth="1"/>
    <col min="516" max="516" width="14.7109375" customWidth="1"/>
    <col min="517" max="517" width="12.7109375" customWidth="1"/>
    <col min="518" max="518" width="12.42578125" customWidth="1"/>
    <col min="519" max="519" width="10.85546875" customWidth="1"/>
    <col min="520" max="520" width="10" customWidth="1"/>
    <col min="521" max="521" width="15.42578125" customWidth="1"/>
    <col min="522" max="522" width="14.5703125" customWidth="1"/>
    <col min="523" max="523" width="4.7109375" customWidth="1"/>
    <col min="528" max="528" width="53.42578125" customWidth="1"/>
    <col min="769" max="769" width="2.85546875" customWidth="1"/>
    <col min="771" max="771" width="11.28515625" customWidth="1"/>
    <col min="772" max="772" width="14.7109375" customWidth="1"/>
    <col min="773" max="773" width="12.7109375" customWidth="1"/>
    <col min="774" max="774" width="12.42578125" customWidth="1"/>
    <col min="775" max="775" width="10.85546875" customWidth="1"/>
    <col min="776" max="776" width="10" customWidth="1"/>
    <col min="777" max="777" width="15.42578125" customWidth="1"/>
    <col min="778" max="778" width="14.5703125" customWidth="1"/>
    <col min="779" max="779" width="4.7109375" customWidth="1"/>
    <col min="784" max="784" width="53.42578125" customWidth="1"/>
    <col min="1025" max="1025" width="2.85546875" customWidth="1"/>
    <col min="1027" max="1027" width="11.28515625" customWidth="1"/>
    <col min="1028" max="1028" width="14.7109375" customWidth="1"/>
    <col min="1029" max="1029" width="12.7109375" customWidth="1"/>
    <col min="1030" max="1030" width="12.42578125" customWidth="1"/>
    <col min="1031" max="1031" width="10.85546875" customWidth="1"/>
    <col min="1032" max="1032" width="10" customWidth="1"/>
    <col min="1033" max="1033" width="15.42578125" customWidth="1"/>
    <col min="1034" max="1034" width="14.5703125" customWidth="1"/>
    <col min="1035" max="1035" width="4.7109375" customWidth="1"/>
    <col min="1040" max="1040" width="53.42578125" customWidth="1"/>
    <col min="1281" max="1281" width="2.85546875" customWidth="1"/>
    <col min="1283" max="1283" width="11.28515625" customWidth="1"/>
    <col min="1284" max="1284" width="14.7109375" customWidth="1"/>
    <col min="1285" max="1285" width="12.7109375" customWidth="1"/>
    <col min="1286" max="1286" width="12.42578125" customWidth="1"/>
    <col min="1287" max="1287" width="10.85546875" customWidth="1"/>
    <col min="1288" max="1288" width="10" customWidth="1"/>
    <col min="1289" max="1289" width="15.42578125" customWidth="1"/>
    <col min="1290" max="1290" width="14.5703125" customWidth="1"/>
    <col min="1291" max="1291" width="4.7109375" customWidth="1"/>
    <col min="1296" max="1296" width="53.42578125" customWidth="1"/>
    <col min="1537" max="1537" width="2.85546875" customWidth="1"/>
    <col min="1539" max="1539" width="11.28515625" customWidth="1"/>
    <col min="1540" max="1540" width="14.7109375" customWidth="1"/>
    <col min="1541" max="1541" width="12.7109375" customWidth="1"/>
    <col min="1542" max="1542" width="12.42578125" customWidth="1"/>
    <col min="1543" max="1543" width="10.85546875" customWidth="1"/>
    <col min="1544" max="1544" width="10" customWidth="1"/>
    <col min="1545" max="1545" width="15.42578125" customWidth="1"/>
    <col min="1546" max="1546" width="14.5703125" customWidth="1"/>
    <col min="1547" max="1547" width="4.7109375" customWidth="1"/>
    <col min="1552" max="1552" width="53.42578125" customWidth="1"/>
    <col min="1793" max="1793" width="2.85546875" customWidth="1"/>
    <col min="1795" max="1795" width="11.28515625" customWidth="1"/>
    <col min="1796" max="1796" width="14.7109375" customWidth="1"/>
    <col min="1797" max="1797" width="12.7109375" customWidth="1"/>
    <col min="1798" max="1798" width="12.42578125" customWidth="1"/>
    <col min="1799" max="1799" width="10.85546875" customWidth="1"/>
    <col min="1800" max="1800" width="10" customWidth="1"/>
    <col min="1801" max="1801" width="15.42578125" customWidth="1"/>
    <col min="1802" max="1802" width="14.5703125" customWidth="1"/>
    <col min="1803" max="1803" width="4.7109375" customWidth="1"/>
    <col min="1808" max="1808" width="53.42578125" customWidth="1"/>
    <col min="2049" max="2049" width="2.85546875" customWidth="1"/>
    <col min="2051" max="2051" width="11.28515625" customWidth="1"/>
    <col min="2052" max="2052" width="14.7109375" customWidth="1"/>
    <col min="2053" max="2053" width="12.7109375" customWidth="1"/>
    <col min="2054" max="2054" width="12.42578125" customWidth="1"/>
    <col min="2055" max="2055" width="10.85546875" customWidth="1"/>
    <col min="2056" max="2056" width="10" customWidth="1"/>
    <col min="2057" max="2057" width="15.42578125" customWidth="1"/>
    <col min="2058" max="2058" width="14.5703125" customWidth="1"/>
    <col min="2059" max="2059" width="4.7109375" customWidth="1"/>
    <col min="2064" max="2064" width="53.42578125" customWidth="1"/>
    <col min="2305" max="2305" width="2.85546875" customWidth="1"/>
    <col min="2307" max="2307" width="11.28515625" customWidth="1"/>
    <col min="2308" max="2308" width="14.7109375" customWidth="1"/>
    <col min="2309" max="2309" width="12.7109375" customWidth="1"/>
    <col min="2310" max="2310" width="12.42578125" customWidth="1"/>
    <col min="2311" max="2311" width="10.85546875" customWidth="1"/>
    <col min="2312" max="2312" width="10" customWidth="1"/>
    <col min="2313" max="2313" width="15.42578125" customWidth="1"/>
    <col min="2314" max="2314" width="14.5703125" customWidth="1"/>
    <col min="2315" max="2315" width="4.7109375" customWidth="1"/>
    <col min="2320" max="2320" width="53.42578125" customWidth="1"/>
    <col min="2561" max="2561" width="2.85546875" customWidth="1"/>
    <col min="2563" max="2563" width="11.28515625" customWidth="1"/>
    <col min="2564" max="2564" width="14.7109375" customWidth="1"/>
    <col min="2565" max="2565" width="12.7109375" customWidth="1"/>
    <col min="2566" max="2566" width="12.42578125" customWidth="1"/>
    <col min="2567" max="2567" width="10.85546875" customWidth="1"/>
    <col min="2568" max="2568" width="10" customWidth="1"/>
    <col min="2569" max="2569" width="15.42578125" customWidth="1"/>
    <col min="2570" max="2570" width="14.5703125" customWidth="1"/>
    <col min="2571" max="2571" width="4.7109375" customWidth="1"/>
    <col min="2576" max="2576" width="53.42578125" customWidth="1"/>
    <col min="2817" max="2817" width="2.85546875" customWidth="1"/>
    <col min="2819" max="2819" width="11.28515625" customWidth="1"/>
    <col min="2820" max="2820" width="14.7109375" customWidth="1"/>
    <col min="2821" max="2821" width="12.7109375" customWidth="1"/>
    <col min="2822" max="2822" width="12.42578125" customWidth="1"/>
    <col min="2823" max="2823" width="10.85546875" customWidth="1"/>
    <col min="2824" max="2824" width="10" customWidth="1"/>
    <col min="2825" max="2825" width="15.42578125" customWidth="1"/>
    <col min="2826" max="2826" width="14.5703125" customWidth="1"/>
    <col min="2827" max="2827" width="4.7109375" customWidth="1"/>
    <col min="2832" max="2832" width="53.42578125" customWidth="1"/>
    <col min="3073" max="3073" width="2.85546875" customWidth="1"/>
    <col min="3075" max="3075" width="11.28515625" customWidth="1"/>
    <col min="3076" max="3076" width="14.7109375" customWidth="1"/>
    <col min="3077" max="3077" width="12.7109375" customWidth="1"/>
    <col min="3078" max="3078" width="12.42578125" customWidth="1"/>
    <col min="3079" max="3079" width="10.85546875" customWidth="1"/>
    <col min="3080" max="3080" width="10" customWidth="1"/>
    <col min="3081" max="3081" width="15.42578125" customWidth="1"/>
    <col min="3082" max="3082" width="14.5703125" customWidth="1"/>
    <col min="3083" max="3083" width="4.7109375" customWidth="1"/>
    <col min="3088" max="3088" width="53.42578125" customWidth="1"/>
    <col min="3329" max="3329" width="2.85546875" customWidth="1"/>
    <col min="3331" max="3331" width="11.28515625" customWidth="1"/>
    <col min="3332" max="3332" width="14.7109375" customWidth="1"/>
    <col min="3333" max="3333" width="12.7109375" customWidth="1"/>
    <col min="3334" max="3334" width="12.42578125" customWidth="1"/>
    <col min="3335" max="3335" width="10.85546875" customWidth="1"/>
    <col min="3336" max="3336" width="10" customWidth="1"/>
    <col min="3337" max="3337" width="15.42578125" customWidth="1"/>
    <col min="3338" max="3338" width="14.5703125" customWidth="1"/>
    <col min="3339" max="3339" width="4.7109375" customWidth="1"/>
    <col min="3344" max="3344" width="53.42578125" customWidth="1"/>
    <col min="3585" max="3585" width="2.85546875" customWidth="1"/>
    <col min="3587" max="3587" width="11.28515625" customWidth="1"/>
    <col min="3588" max="3588" width="14.7109375" customWidth="1"/>
    <col min="3589" max="3589" width="12.7109375" customWidth="1"/>
    <col min="3590" max="3590" width="12.42578125" customWidth="1"/>
    <col min="3591" max="3591" width="10.85546875" customWidth="1"/>
    <col min="3592" max="3592" width="10" customWidth="1"/>
    <col min="3593" max="3593" width="15.42578125" customWidth="1"/>
    <col min="3594" max="3594" width="14.5703125" customWidth="1"/>
    <col min="3595" max="3595" width="4.7109375" customWidth="1"/>
    <col min="3600" max="3600" width="53.42578125" customWidth="1"/>
    <col min="3841" max="3841" width="2.85546875" customWidth="1"/>
    <col min="3843" max="3843" width="11.28515625" customWidth="1"/>
    <col min="3844" max="3844" width="14.7109375" customWidth="1"/>
    <col min="3845" max="3845" width="12.7109375" customWidth="1"/>
    <col min="3846" max="3846" width="12.42578125" customWidth="1"/>
    <col min="3847" max="3847" width="10.85546875" customWidth="1"/>
    <col min="3848" max="3848" width="10" customWidth="1"/>
    <col min="3849" max="3849" width="15.42578125" customWidth="1"/>
    <col min="3850" max="3850" width="14.5703125" customWidth="1"/>
    <col min="3851" max="3851" width="4.7109375" customWidth="1"/>
    <col min="3856" max="3856" width="53.42578125" customWidth="1"/>
    <col min="4097" max="4097" width="2.85546875" customWidth="1"/>
    <col min="4099" max="4099" width="11.28515625" customWidth="1"/>
    <col min="4100" max="4100" width="14.7109375" customWidth="1"/>
    <col min="4101" max="4101" width="12.7109375" customWidth="1"/>
    <col min="4102" max="4102" width="12.42578125" customWidth="1"/>
    <col min="4103" max="4103" width="10.85546875" customWidth="1"/>
    <col min="4104" max="4104" width="10" customWidth="1"/>
    <col min="4105" max="4105" width="15.42578125" customWidth="1"/>
    <col min="4106" max="4106" width="14.5703125" customWidth="1"/>
    <col min="4107" max="4107" width="4.7109375" customWidth="1"/>
    <col min="4112" max="4112" width="53.42578125" customWidth="1"/>
    <col min="4353" max="4353" width="2.85546875" customWidth="1"/>
    <col min="4355" max="4355" width="11.28515625" customWidth="1"/>
    <col min="4356" max="4356" width="14.7109375" customWidth="1"/>
    <col min="4357" max="4357" width="12.7109375" customWidth="1"/>
    <col min="4358" max="4358" width="12.42578125" customWidth="1"/>
    <col min="4359" max="4359" width="10.85546875" customWidth="1"/>
    <col min="4360" max="4360" width="10" customWidth="1"/>
    <col min="4361" max="4361" width="15.42578125" customWidth="1"/>
    <col min="4362" max="4362" width="14.5703125" customWidth="1"/>
    <col min="4363" max="4363" width="4.7109375" customWidth="1"/>
    <col min="4368" max="4368" width="53.42578125" customWidth="1"/>
    <col min="4609" max="4609" width="2.85546875" customWidth="1"/>
    <col min="4611" max="4611" width="11.28515625" customWidth="1"/>
    <col min="4612" max="4612" width="14.7109375" customWidth="1"/>
    <col min="4613" max="4613" width="12.7109375" customWidth="1"/>
    <col min="4614" max="4614" width="12.42578125" customWidth="1"/>
    <col min="4615" max="4615" width="10.85546875" customWidth="1"/>
    <col min="4616" max="4616" width="10" customWidth="1"/>
    <col min="4617" max="4617" width="15.42578125" customWidth="1"/>
    <col min="4618" max="4618" width="14.5703125" customWidth="1"/>
    <col min="4619" max="4619" width="4.7109375" customWidth="1"/>
    <col min="4624" max="4624" width="53.42578125" customWidth="1"/>
    <col min="4865" max="4865" width="2.85546875" customWidth="1"/>
    <col min="4867" max="4867" width="11.28515625" customWidth="1"/>
    <col min="4868" max="4868" width="14.7109375" customWidth="1"/>
    <col min="4869" max="4869" width="12.7109375" customWidth="1"/>
    <col min="4870" max="4870" width="12.42578125" customWidth="1"/>
    <col min="4871" max="4871" width="10.85546875" customWidth="1"/>
    <col min="4872" max="4872" width="10" customWidth="1"/>
    <col min="4873" max="4873" width="15.42578125" customWidth="1"/>
    <col min="4874" max="4874" width="14.5703125" customWidth="1"/>
    <col min="4875" max="4875" width="4.7109375" customWidth="1"/>
    <col min="4880" max="4880" width="53.42578125" customWidth="1"/>
    <col min="5121" max="5121" width="2.85546875" customWidth="1"/>
    <col min="5123" max="5123" width="11.28515625" customWidth="1"/>
    <col min="5124" max="5124" width="14.7109375" customWidth="1"/>
    <col min="5125" max="5125" width="12.7109375" customWidth="1"/>
    <col min="5126" max="5126" width="12.42578125" customWidth="1"/>
    <col min="5127" max="5127" width="10.85546875" customWidth="1"/>
    <col min="5128" max="5128" width="10" customWidth="1"/>
    <col min="5129" max="5129" width="15.42578125" customWidth="1"/>
    <col min="5130" max="5130" width="14.5703125" customWidth="1"/>
    <col min="5131" max="5131" width="4.7109375" customWidth="1"/>
    <col min="5136" max="5136" width="53.42578125" customWidth="1"/>
    <col min="5377" max="5377" width="2.85546875" customWidth="1"/>
    <col min="5379" max="5379" width="11.28515625" customWidth="1"/>
    <col min="5380" max="5380" width="14.7109375" customWidth="1"/>
    <col min="5381" max="5381" width="12.7109375" customWidth="1"/>
    <col min="5382" max="5382" width="12.42578125" customWidth="1"/>
    <col min="5383" max="5383" width="10.85546875" customWidth="1"/>
    <col min="5384" max="5384" width="10" customWidth="1"/>
    <col min="5385" max="5385" width="15.42578125" customWidth="1"/>
    <col min="5386" max="5386" width="14.5703125" customWidth="1"/>
    <col min="5387" max="5387" width="4.7109375" customWidth="1"/>
    <col min="5392" max="5392" width="53.42578125" customWidth="1"/>
    <col min="5633" max="5633" width="2.85546875" customWidth="1"/>
    <col min="5635" max="5635" width="11.28515625" customWidth="1"/>
    <col min="5636" max="5636" width="14.7109375" customWidth="1"/>
    <col min="5637" max="5637" width="12.7109375" customWidth="1"/>
    <col min="5638" max="5638" width="12.42578125" customWidth="1"/>
    <col min="5639" max="5639" width="10.85546875" customWidth="1"/>
    <col min="5640" max="5640" width="10" customWidth="1"/>
    <col min="5641" max="5641" width="15.42578125" customWidth="1"/>
    <col min="5642" max="5642" width="14.5703125" customWidth="1"/>
    <col min="5643" max="5643" width="4.7109375" customWidth="1"/>
    <col min="5648" max="5648" width="53.42578125" customWidth="1"/>
    <col min="5889" max="5889" width="2.85546875" customWidth="1"/>
    <col min="5891" max="5891" width="11.28515625" customWidth="1"/>
    <col min="5892" max="5892" width="14.7109375" customWidth="1"/>
    <col min="5893" max="5893" width="12.7109375" customWidth="1"/>
    <col min="5894" max="5894" width="12.42578125" customWidth="1"/>
    <col min="5895" max="5895" width="10.85546875" customWidth="1"/>
    <col min="5896" max="5896" width="10" customWidth="1"/>
    <col min="5897" max="5897" width="15.42578125" customWidth="1"/>
    <col min="5898" max="5898" width="14.5703125" customWidth="1"/>
    <col min="5899" max="5899" width="4.7109375" customWidth="1"/>
    <col min="5904" max="5904" width="53.42578125" customWidth="1"/>
    <col min="6145" max="6145" width="2.85546875" customWidth="1"/>
    <col min="6147" max="6147" width="11.28515625" customWidth="1"/>
    <col min="6148" max="6148" width="14.7109375" customWidth="1"/>
    <col min="6149" max="6149" width="12.7109375" customWidth="1"/>
    <col min="6150" max="6150" width="12.42578125" customWidth="1"/>
    <col min="6151" max="6151" width="10.85546875" customWidth="1"/>
    <col min="6152" max="6152" width="10" customWidth="1"/>
    <col min="6153" max="6153" width="15.42578125" customWidth="1"/>
    <col min="6154" max="6154" width="14.5703125" customWidth="1"/>
    <col min="6155" max="6155" width="4.7109375" customWidth="1"/>
    <col min="6160" max="6160" width="53.42578125" customWidth="1"/>
    <col min="6401" max="6401" width="2.85546875" customWidth="1"/>
    <col min="6403" max="6403" width="11.28515625" customWidth="1"/>
    <col min="6404" max="6404" width="14.7109375" customWidth="1"/>
    <col min="6405" max="6405" width="12.7109375" customWidth="1"/>
    <col min="6406" max="6406" width="12.42578125" customWidth="1"/>
    <col min="6407" max="6407" width="10.85546875" customWidth="1"/>
    <col min="6408" max="6408" width="10" customWidth="1"/>
    <col min="6409" max="6409" width="15.42578125" customWidth="1"/>
    <col min="6410" max="6410" width="14.5703125" customWidth="1"/>
    <col min="6411" max="6411" width="4.7109375" customWidth="1"/>
    <col min="6416" max="6416" width="53.42578125" customWidth="1"/>
    <col min="6657" max="6657" width="2.85546875" customWidth="1"/>
    <col min="6659" max="6659" width="11.28515625" customWidth="1"/>
    <col min="6660" max="6660" width="14.7109375" customWidth="1"/>
    <col min="6661" max="6661" width="12.7109375" customWidth="1"/>
    <col min="6662" max="6662" width="12.42578125" customWidth="1"/>
    <col min="6663" max="6663" width="10.85546875" customWidth="1"/>
    <col min="6664" max="6664" width="10" customWidth="1"/>
    <col min="6665" max="6665" width="15.42578125" customWidth="1"/>
    <col min="6666" max="6666" width="14.5703125" customWidth="1"/>
    <col min="6667" max="6667" width="4.7109375" customWidth="1"/>
    <col min="6672" max="6672" width="53.42578125" customWidth="1"/>
    <col min="6913" max="6913" width="2.85546875" customWidth="1"/>
    <col min="6915" max="6915" width="11.28515625" customWidth="1"/>
    <col min="6916" max="6916" width="14.7109375" customWidth="1"/>
    <col min="6917" max="6917" width="12.7109375" customWidth="1"/>
    <col min="6918" max="6918" width="12.42578125" customWidth="1"/>
    <col min="6919" max="6919" width="10.85546875" customWidth="1"/>
    <col min="6920" max="6920" width="10" customWidth="1"/>
    <col min="6921" max="6921" width="15.42578125" customWidth="1"/>
    <col min="6922" max="6922" width="14.5703125" customWidth="1"/>
    <col min="6923" max="6923" width="4.7109375" customWidth="1"/>
    <col min="6928" max="6928" width="53.42578125" customWidth="1"/>
    <col min="7169" max="7169" width="2.85546875" customWidth="1"/>
    <col min="7171" max="7171" width="11.28515625" customWidth="1"/>
    <col min="7172" max="7172" width="14.7109375" customWidth="1"/>
    <col min="7173" max="7173" width="12.7109375" customWidth="1"/>
    <col min="7174" max="7174" width="12.42578125" customWidth="1"/>
    <col min="7175" max="7175" width="10.85546875" customWidth="1"/>
    <col min="7176" max="7176" width="10" customWidth="1"/>
    <col min="7177" max="7177" width="15.42578125" customWidth="1"/>
    <col min="7178" max="7178" width="14.5703125" customWidth="1"/>
    <col min="7179" max="7179" width="4.7109375" customWidth="1"/>
    <col min="7184" max="7184" width="53.42578125" customWidth="1"/>
    <col min="7425" max="7425" width="2.85546875" customWidth="1"/>
    <col min="7427" max="7427" width="11.28515625" customWidth="1"/>
    <col min="7428" max="7428" width="14.7109375" customWidth="1"/>
    <col min="7429" max="7429" width="12.7109375" customWidth="1"/>
    <col min="7430" max="7430" width="12.42578125" customWidth="1"/>
    <col min="7431" max="7431" width="10.85546875" customWidth="1"/>
    <col min="7432" max="7432" width="10" customWidth="1"/>
    <col min="7433" max="7433" width="15.42578125" customWidth="1"/>
    <col min="7434" max="7434" width="14.5703125" customWidth="1"/>
    <col min="7435" max="7435" width="4.7109375" customWidth="1"/>
    <col min="7440" max="7440" width="53.42578125" customWidth="1"/>
    <col min="7681" max="7681" width="2.85546875" customWidth="1"/>
    <col min="7683" max="7683" width="11.28515625" customWidth="1"/>
    <col min="7684" max="7684" width="14.7109375" customWidth="1"/>
    <col min="7685" max="7685" width="12.7109375" customWidth="1"/>
    <col min="7686" max="7686" width="12.42578125" customWidth="1"/>
    <col min="7687" max="7687" width="10.85546875" customWidth="1"/>
    <col min="7688" max="7688" width="10" customWidth="1"/>
    <col min="7689" max="7689" width="15.42578125" customWidth="1"/>
    <col min="7690" max="7690" width="14.5703125" customWidth="1"/>
    <col min="7691" max="7691" width="4.7109375" customWidth="1"/>
    <col min="7696" max="7696" width="53.42578125" customWidth="1"/>
    <col min="7937" max="7937" width="2.85546875" customWidth="1"/>
    <col min="7939" max="7939" width="11.28515625" customWidth="1"/>
    <col min="7940" max="7940" width="14.7109375" customWidth="1"/>
    <col min="7941" max="7941" width="12.7109375" customWidth="1"/>
    <col min="7942" max="7942" width="12.42578125" customWidth="1"/>
    <col min="7943" max="7943" width="10.85546875" customWidth="1"/>
    <col min="7944" max="7944" width="10" customWidth="1"/>
    <col min="7945" max="7945" width="15.42578125" customWidth="1"/>
    <col min="7946" max="7946" width="14.5703125" customWidth="1"/>
    <col min="7947" max="7947" width="4.7109375" customWidth="1"/>
    <col min="7952" max="7952" width="53.42578125" customWidth="1"/>
    <col min="8193" max="8193" width="2.85546875" customWidth="1"/>
    <col min="8195" max="8195" width="11.28515625" customWidth="1"/>
    <col min="8196" max="8196" width="14.7109375" customWidth="1"/>
    <col min="8197" max="8197" width="12.7109375" customWidth="1"/>
    <col min="8198" max="8198" width="12.42578125" customWidth="1"/>
    <col min="8199" max="8199" width="10.85546875" customWidth="1"/>
    <col min="8200" max="8200" width="10" customWidth="1"/>
    <col min="8201" max="8201" width="15.42578125" customWidth="1"/>
    <col min="8202" max="8202" width="14.5703125" customWidth="1"/>
    <col min="8203" max="8203" width="4.7109375" customWidth="1"/>
    <col min="8208" max="8208" width="53.42578125" customWidth="1"/>
    <col min="8449" max="8449" width="2.85546875" customWidth="1"/>
    <col min="8451" max="8451" width="11.28515625" customWidth="1"/>
    <col min="8452" max="8452" width="14.7109375" customWidth="1"/>
    <col min="8453" max="8453" width="12.7109375" customWidth="1"/>
    <col min="8454" max="8454" width="12.42578125" customWidth="1"/>
    <col min="8455" max="8455" width="10.85546875" customWidth="1"/>
    <col min="8456" max="8456" width="10" customWidth="1"/>
    <col min="8457" max="8457" width="15.42578125" customWidth="1"/>
    <col min="8458" max="8458" width="14.5703125" customWidth="1"/>
    <col min="8459" max="8459" width="4.7109375" customWidth="1"/>
    <col min="8464" max="8464" width="53.42578125" customWidth="1"/>
    <col min="8705" max="8705" width="2.85546875" customWidth="1"/>
    <col min="8707" max="8707" width="11.28515625" customWidth="1"/>
    <col min="8708" max="8708" width="14.7109375" customWidth="1"/>
    <col min="8709" max="8709" width="12.7109375" customWidth="1"/>
    <col min="8710" max="8710" width="12.42578125" customWidth="1"/>
    <col min="8711" max="8711" width="10.85546875" customWidth="1"/>
    <col min="8712" max="8712" width="10" customWidth="1"/>
    <col min="8713" max="8713" width="15.42578125" customWidth="1"/>
    <col min="8714" max="8714" width="14.5703125" customWidth="1"/>
    <col min="8715" max="8715" width="4.7109375" customWidth="1"/>
    <col min="8720" max="8720" width="53.42578125" customWidth="1"/>
    <col min="8961" max="8961" width="2.85546875" customWidth="1"/>
    <col min="8963" max="8963" width="11.28515625" customWidth="1"/>
    <col min="8964" max="8964" width="14.7109375" customWidth="1"/>
    <col min="8965" max="8965" width="12.7109375" customWidth="1"/>
    <col min="8966" max="8966" width="12.42578125" customWidth="1"/>
    <col min="8967" max="8967" width="10.85546875" customWidth="1"/>
    <col min="8968" max="8968" width="10" customWidth="1"/>
    <col min="8969" max="8969" width="15.42578125" customWidth="1"/>
    <col min="8970" max="8970" width="14.5703125" customWidth="1"/>
    <col min="8971" max="8971" width="4.7109375" customWidth="1"/>
    <col min="8976" max="8976" width="53.42578125" customWidth="1"/>
    <col min="9217" max="9217" width="2.85546875" customWidth="1"/>
    <col min="9219" max="9219" width="11.28515625" customWidth="1"/>
    <col min="9220" max="9220" width="14.7109375" customWidth="1"/>
    <col min="9221" max="9221" width="12.7109375" customWidth="1"/>
    <col min="9222" max="9222" width="12.42578125" customWidth="1"/>
    <col min="9223" max="9223" width="10.85546875" customWidth="1"/>
    <col min="9224" max="9224" width="10" customWidth="1"/>
    <col min="9225" max="9225" width="15.42578125" customWidth="1"/>
    <col min="9226" max="9226" width="14.5703125" customWidth="1"/>
    <col min="9227" max="9227" width="4.7109375" customWidth="1"/>
    <col min="9232" max="9232" width="53.42578125" customWidth="1"/>
    <col min="9473" max="9473" width="2.85546875" customWidth="1"/>
    <col min="9475" max="9475" width="11.28515625" customWidth="1"/>
    <col min="9476" max="9476" width="14.7109375" customWidth="1"/>
    <col min="9477" max="9477" width="12.7109375" customWidth="1"/>
    <col min="9478" max="9478" width="12.42578125" customWidth="1"/>
    <col min="9479" max="9479" width="10.85546875" customWidth="1"/>
    <col min="9480" max="9480" width="10" customWidth="1"/>
    <col min="9481" max="9481" width="15.42578125" customWidth="1"/>
    <col min="9482" max="9482" width="14.5703125" customWidth="1"/>
    <col min="9483" max="9483" width="4.7109375" customWidth="1"/>
    <col min="9488" max="9488" width="53.42578125" customWidth="1"/>
    <col min="9729" max="9729" width="2.85546875" customWidth="1"/>
    <col min="9731" max="9731" width="11.28515625" customWidth="1"/>
    <col min="9732" max="9732" width="14.7109375" customWidth="1"/>
    <col min="9733" max="9733" width="12.7109375" customWidth="1"/>
    <col min="9734" max="9734" width="12.42578125" customWidth="1"/>
    <col min="9735" max="9735" width="10.85546875" customWidth="1"/>
    <col min="9736" max="9736" width="10" customWidth="1"/>
    <col min="9737" max="9737" width="15.42578125" customWidth="1"/>
    <col min="9738" max="9738" width="14.5703125" customWidth="1"/>
    <col min="9739" max="9739" width="4.7109375" customWidth="1"/>
    <col min="9744" max="9744" width="53.42578125" customWidth="1"/>
    <col min="9985" max="9985" width="2.85546875" customWidth="1"/>
    <col min="9987" max="9987" width="11.28515625" customWidth="1"/>
    <col min="9988" max="9988" width="14.7109375" customWidth="1"/>
    <col min="9989" max="9989" width="12.7109375" customWidth="1"/>
    <col min="9990" max="9990" width="12.42578125" customWidth="1"/>
    <col min="9991" max="9991" width="10.85546875" customWidth="1"/>
    <col min="9992" max="9992" width="10" customWidth="1"/>
    <col min="9993" max="9993" width="15.42578125" customWidth="1"/>
    <col min="9994" max="9994" width="14.5703125" customWidth="1"/>
    <col min="9995" max="9995" width="4.7109375" customWidth="1"/>
    <col min="10000" max="10000" width="53.42578125" customWidth="1"/>
    <col min="10241" max="10241" width="2.85546875" customWidth="1"/>
    <col min="10243" max="10243" width="11.28515625" customWidth="1"/>
    <col min="10244" max="10244" width="14.7109375" customWidth="1"/>
    <col min="10245" max="10245" width="12.7109375" customWidth="1"/>
    <col min="10246" max="10246" width="12.42578125" customWidth="1"/>
    <col min="10247" max="10247" width="10.85546875" customWidth="1"/>
    <col min="10248" max="10248" width="10" customWidth="1"/>
    <col min="10249" max="10249" width="15.42578125" customWidth="1"/>
    <col min="10250" max="10250" width="14.5703125" customWidth="1"/>
    <col min="10251" max="10251" width="4.7109375" customWidth="1"/>
    <col min="10256" max="10256" width="53.42578125" customWidth="1"/>
    <col min="10497" max="10497" width="2.85546875" customWidth="1"/>
    <col min="10499" max="10499" width="11.28515625" customWidth="1"/>
    <col min="10500" max="10500" width="14.7109375" customWidth="1"/>
    <col min="10501" max="10501" width="12.7109375" customWidth="1"/>
    <col min="10502" max="10502" width="12.42578125" customWidth="1"/>
    <col min="10503" max="10503" width="10.85546875" customWidth="1"/>
    <col min="10504" max="10504" width="10" customWidth="1"/>
    <col min="10505" max="10505" width="15.42578125" customWidth="1"/>
    <col min="10506" max="10506" width="14.5703125" customWidth="1"/>
    <col min="10507" max="10507" width="4.7109375" customWidth="1"/>
    <col min="10512" max="10512" width="53.42578125" customWidth="1"/>
    <col min="10753" max="10753" width="2.85546875" customWidth="1"/>
    <col min="10755" max="10755" width="11.28515625" customWidth="1"/>
    <col min="10756" max="10756" width="14.7109375" customWidth="1"/>
    <col min="10757" max="10757" width="12.7109375" customWidth="1"/>
    <col min="10758" max="10758" width="12.42578125" customWidth="1"/>
    <col min="10759" max="10759" width="10.85546875" customWidth="1"/>
    <col min="10760" max="10760" width="10" customWidth="1"/>
    <col min="10761" max="10761" width="15.42578125" customWidth="1"/>
    <col min="10762" max="10762" width="14.5703125" customWidth="1"/>
    <col min="10763" max="10763" width="4.7109375" customWidth="1"/>
    <col min="10768" max="10768" width="53.42578125" customWidth="1"/>
    <col min="11009" max="11009" width="2.85546875" customWidth="1"/>
    <col min="11011" max="11011" width="11.28515625" customWidth="1"/>
    <col min="11012" max="11012" width="14.7109375" customWidth="1"/>
    <col min="11013" max="11013" width="12.7109375" customWidth="1"/>
    <col min="11014" max="11014" width="12.42578125" customWidth="1"/>
    <col min="11015" max="11015" width="10.85546875" customWidth="1"/>
    <col min="11016" max="11016" width="10" customWidth="1"/>
    <col min="11017" max="11017" width="15.42578125" customWidth="1"/>
    <col min="11018" max="11018" width="14.5703125" customWidth="1"/>
    <col min="11019" max="11019" width="4.7109375" customWidth="1"/>
    <col min="11024" max="11024" width="53.42578125" customWidth="1"/>
    <col min="11265" max="11265" width="2.85546875" customWidth="1"/>
    <col min="11267" max="11267" width="11.28515625" customWidth="1"/>
    <col min="11268" max="11268" width="14.7109375" customWidth="1"/>
    <col min="11269" max="11269" width="12.7109375" customWidth="1"/>
    <col min="11270" max="11270" width="12.42578125" customWidth="1"/>
    <col min="11271" max="11271" width="10.85546875" customWidth="1"/>
    <col min="11272" max="11272" width="10" customWidth="1"/>
    <col min="11273" max="11273" width="15.42578125" customWidth="1"/>
    <col min="11274" max="11274" width="14.5703125" customWidth="1"/>
    <col min="11275" max="11275" width="4.7109375" customWidth="1"/>
    <col min="11280" max="11280" width="53.42578125" customWidth="1"/>
    <col min="11521" max="11521" width="2.85546875" customWidth="1"/>
    <col min="11523" max="11523" width="11.28515625" customWidth="1"/>
    <col min="11524" max="11524" width="14.7109375" customWidth="1"/>
    <col min="11525" max="11525" width="12.7109375" customWidth="1"/>
    <col min="11526" max="11526" width="12.42578125" customWidth="1"/>
    <col min="11527" max="11527" width="10.85546875" customWidth="1"/>
    <col min="11528" max="11528" width="10" customWidth="1"/>
    <col min="11529" max="11529" width="15.42578125" customWidth="1"/>
    <col min="11530" max="11530" width="14.5703125" customWidth="1"/>
    <col min="11531" max="11531" width="4.7109375" customWidth="1"/>
    <col min="11536" max="11536" width="53.42578125" customWidth="1"/>
    <col min="11777" max="11777" width="2.85546875" customWidth="1"/>
    <col min="11779" max="11779" width="11.28515625" customWidth="1"/>
    <col min="11780" max="11780" width="14.7109375" customWidth="1"/>
    <col min="11781" max="11781" width="12.7109375" customWidth="1"/>
    <col min="11782" max="11782" width="12.42578125" customWidth="1"/>
    <col min="11783" max="11783" width="10.85546875" customWidth="1"/>
    <col min="11784" max="11784" width="10" customWidth="1"/>
    <col min="11785" max="11785" width="15.42578125" customWidth="1"/>
    <col min="11786" max="11786" width="14.5703125" customWidth="1"/>
    <col min="11787" max="11787" width="4.7109375" customWidth="1"/>
    <col min="11792" max="11792" width="53.42578125" customWidth="1"/>
    <col min="12033" max="12033" width="2.85546875" customWidth="1"/>
    <col min="12035" max="12035" width="11.28515625" customWidth="1"/>
    <col min="12036" max="12036" width="14.7109375" customWidth="1"/>
    <col min="12037" max="12037" width="12.7109375" customWidth="1"/>
    <col min="12038" max="12038" width="12.42578125" customWidth="1"/>
    <col min="12039" max="12039" width="10.85546875" customWidth="1"/>
    <col min="12040" max="12040" width="10" customWidth="1"/>
    <col min="12041" max="12041" width="15.42578125" customWidth="1"/>
    <col min="12042" max="12042" width="14.5703125" customWidth="1"/>
    <col min="12043" max="12043" width="4.7109375" customWidth="1"/>
    <col min="12048" max="12048" width="53.42578125" customWidth="1"/>
    <col min="12289" max="12289" width="2.85546875" customWidth="1"/>
    <col min="12291" max="12291" width="11.28515625" customWidth="1"/>
    <col min="12292" max="12292" width="14.7109375" customWidth="1"/>
    <col min="12293" max="12293" width="12.7109375" customWidth="1"/>
    <col min="12294" max="12294" width="12.42578125" customWidth="1"/>
    <col min="12295" max="12295" width="10.85546875" customWidth="1"/>
    <col min="12296" max="12296" width="10" customWidth="1"/>
    <col min="12297" max="12297" width="15.42578125" customWidth="1"/>
    <col min="12298" max="12298" width="14.5703125" customWidth="1"/>
    <col min="12299" max="12299" width="4.7109375" customWidth="1"/>
    <col min="12304" max="12304" width="53.42578125" customWidth="1"/>
    <col min="12545" max="12545" width="2.85546875" customWidth="1"/>
    <col min="12547" max="12547" width="11.28515625" customWidth="1"/>
    <col min="12548" max="12548" width="14.7109375" customWidth="1"/>
    <col min="12549" max="12549" width="12.7109375" customWidth="1"/>
    <col min="12550" max="12550" width="12.42578125" customWidth="1"/>
    <col min="12551" max="12551" width="10.85546875" customWidth="1"/>
    <col min="12552" max="12552" width="10" customWidth="1"/>
    <col min="12553" max="12553" width="15.42578125" customWidth="1"/>
    <col min="12554" max="12554" width="14.5703125" customWidth="1"/>
    <col min="12555" max="12555" width="4.7109375" customWidth="1"/>
    <col min="12560" max="12560" width="53.42578125" customWidth="1"/>
    <col min="12801" max="12801" width="2.85546875" customWidth="1"/>
    <col min="12803" max="12803" width="11.28515625" customWidth="1"/>
    <col min="12804" max="12804" width="14.7109375" customWidth="1"/>
    <col min="12805" max="12805" width="12.7109375" customWidth="1"/>
    <col min="12806" max="12806" width="12.42578125" customWidth="1"/>
    <col min="12807" max="12807" width="10.85546875" customWidth="1"/>
    <col min="12808" max="12808" width="10" customWidth="1"/>
    <col min="12809" max="12809" width="15.42578125" customWidth="1"/>
    <col min="12810" max="12810" width="14.5703125" customWidth="1"/>
    <col min="12811" max="12811" width="4.7109375" customWidth="1"/>
    <col min="12816" max="12816" width="53.42578125" customWidth="1"/>
    <col min="13057" max="13057" width="2.85546875" customWidth="1"/>
    <col min="13059" max="13059" width="11.28515625" customWidth="1"/>
    <col min="13060" max="13060" width="14.7109375" customWidth="1"/>
    <col min="13061" max="13061" width="12.7109375" customWidth="1"/>
    <col min="13062" max="13062" width="12.42578125" customWidth="1"/>
    <col min="13063" max="13063" width="10.85546875" customWidth="1"/>
    <col min="13064" max="13064" width="10" customWidth="1"/>
    <col min="13065" max="13065" width="15.42578125" customWidth="1"/>
    <col min="13066" max="13066" width="14.5703125" customWidth="1"/>
    <col min="13067" max="13067" width="4.7109375" customWidth="1"/>
    <col min="13072" max="13072" width="53.42578125" customWidth="1"/>
    <col min="13313" max="13313" width="2.85546875" customWidth="1"/>
    <col min="13315" max="13315" width="11.28515625" customWidth="1"/>
    <col min="13316" max="13316" width="14.7109375" customWidth="1"/>
    <col min="13317" max="13317" width="12.7109375" customWidth="1"/>
    <col min="13318" max="13318" width="12.42578125" customWidth="1"/>
    <col min="13319" max="13319" width="10.85546875" customWidth="1"/>
    <col min="13320" max="13320" width="10" customWidth="1"/>
    <col min="13321" max="13321" width="15.42578125" customWidth="1"/>
    <col min="13322" max="13322" width="14.5703125" customWidth="1"/>
    <col min="13323" max="13323" width="4.7109375" customWidth="1"/>
    <col min="13328" max="13328" width="53.42578125" customWidth="1"/>
    <col min="13569" max="13569" width="2.85546875" customWidth="1"/>
    <col min="13571" max="13571" width="11.28515625" customWidth="1"/>
    <col min="13572" max="13572" width="14.7109375" customWidth="1"/>
    <col min="13573" max="13573" width="12.7109375" customWidth="1"/>
    <col min="13574" max="13574" width="12.42578125" customWidth="1"/>
    <col min="13575" max="13575" width="10.85546875" customWidth="1"/>
    <col min="13576" max="13576" width="10" customWidth="1"/>
    <col min="13577" max="13577" width="15.42578125" customWidth="1"/>
    <col min="13578" max="13578" width="14.5703125" customWidth="1"/>
    <col min="13579" max="13579" width="4.7109375" customWidth="1"/>
    <col min="13584" max="13584" width="53.42578125" customWidth="1"/>
    <col min="13825" max="13825" width="2.85546875" customWidth="1"/>
    <col min="13827" max="13827" width="11.28515625" customWidth="1"/>
    <col min="13828" max="13828" width="14.7109375" customWidth="1"/>
    <col min="13829" max="13829" width="12.7109375" customWidth="1"/>
    <col min="13830" max="13830" width="12.42578125" customWidth="1"/>
    <col min="13831" max="13831" width="10.85546875" customWidth="1"/>
    <col min="13832" max="13832" width="10" customWidth="1"/>
    <col min="13833" max="13833" width="15.42578125" customWidth="1"/>
    <col min="13834" max="13834" width="14.5703125" customWidth="1"/>
    <col min="13835" max="13835" width="4.7109375" customWidth="1"/>
    <col min="13840" max="13840" width="53.42578125" customWidth="1"/>
    <col min="14081" max="14081" width="2.85546875" customWidth="1"/>
    <col min="14083" max="14083" width="11.28515625" customWidth="1"/>
    <col min="14084" max="14084" width="14.7109375" customWidth="1"/>
    <col min="14085" max="14085" width="12.7109375" customWidth="1"/>
    <col min="14086" max="14086" width="12.42578125" customWidth="1"/>
    <col min="14087" max="14087" width="10.85546875" customWidth="1"/>
    <col min="14088" max="14088" width="10" customWidth="1"/>
    <col min="14089" max="14089" width="15.42578125" customWidth="1"/>
    <col min="14090" max="14090" width="14.5703125" customWidth="1"/>
    <col min="14091" max="14091" width="4.7109375" customWidth="1"/>
    <col min="14096" max="14096" width="53.42578125" customWidth="1"/>
    <col min="14337" max="14337" width="2.85546875" customWidth="1"/>
    <col min="14339" max="14339" width="11.28515625" customWidth="1"/>
    <col min="14340" max="14340" width="14.7109375" customWidth="1"/>
    <col min="14341" max="14341" width="12.7109375" customWidth="1"/>
    <col min="14342" max="14342" width="12.42578125" customWidth="1"/>
    <col min="14343" max="14343" width="10.85546875" customWidth="1"/>
    <col min="14344" max="14344" width="10" customWidth="1"/>
    <col min="14345" max="14345" width="15.42578125" customWidth="1"/>
    <col min="14346" max="14346" width="14.5703125" customWidth="1"/>
    <col min="14347" max="14347" width="4.7109375" customWidth="1"/>
    <col min="14352" max="14352" width="53.42578125" customWidth="1"/>
    <col min="14593" max="14593" width="2.85546875" customWidth="1"/>
    <col min="14595" max="14595" width="11.28515625" customWidth="1"/>
    <col min="14596" max="14596" width="14.7109375" customWidth="1"/>
    <col min="14597" max="14597" width="12.7109375" customWidth="1"/>
    <col min="14598" max="14598" width="12.42578125" customWidth="1"/>
    <col min="14599" max="14599" width="10.85546875" customWidth="1"/>
    <col min="14600" max="14600" width="10" customWidth="1"/>
    <col min="14601" max="14601" width="15.42578125" customWidth="1"/>
    <col min="14602" max="14602" width="14.5703125" customWidth="1"/>
    <col min="14603" max="14603" width="4.7109375" customWidth="1"/>
    <col min="14608" max="14608" width="53.42578125" customWidth="1"/>
    <col min="14849" max="14849" width="2.85546875" customWidth="1"/>
    <col min="14851" max="14851" width="11.28515625" customWidth="1"/>
    <col min="14852" max="14852" width="14.7109375" customWidth="1"/>
    <col min="14853" max="14853" width="12.7109375" customWidth="1"/>
    <col min="14854" max="14854" width="12.42578125" customWidth="1"/>
    <col min="14855" max="14855" width="10.85546875" customWidth="1"/>
    <col min="14856" max="14856" width="10" customWidth="1"/>
    <col min="14857" max="14857" width="15.42578125" customWidth="1"/>
    <col min="14858" max="14858" width="14.5703125" customWidth="1"/>
    <col min="14859" max="14859" width="4.7109375" customWidth="1"/>
    <col min="14864" max="14864" width="53.42578125" customWidth="1"/>
    <col min="15105" max="15105" width="2.85546875" customWidth="1"/>
    <col min="15107" max="15107" width="11.28515625" customWidth="1"/>
    <col min="15108" max="15108" width="14.7109375" customWidth="1"/>
    <col min="15109" max="15109" width="12.7109375" customWidth="1"/>
    <col min="15110" max="15110" width="12.42578125" customWidth="1"/>
    <col min="15111" max="15111" width="10.85546875" customWidth="1"/>
    <col min="15112" max="15112" width="10" customWidth="1"/>
    <col min="15113" max="15113" width="15.42578125" customWidth="1"/>
    <col min="15114" max="15114" width="14.5703125" customWidth="1"/>
    <col min="15115" max="15115" width="4.7109375" customWidth="1"/>
    <col min="15120" max="15120" width="53.42578125" customWidth="1"/>
    <col min="15361" max="15361" width="2.85546875" customWidth="1"/>
    <col min="15363" max="15363" width="11.28515625" customWidth="1"/>
    <col min="15364" max="15364" width="14.7109375" customWidth="1"/>
    <col min="15365" max="15365" width="12.7109375" customWidth="1"/>
    <col min="15366" max="15366" width="12.42578125" customWidth="1"/>
    <col min="15367" max="15367" width="10.85546875" customWidth="1"/>
    <col min="15368" max="15368" width="10" customWidth="1"/>
    <col min="15369" max="15369" width="15.42578125" customWidth="1"/>
    <col min="15370" max="15370" width="14.5703125" customWidth="1"/>
    <col min="15371" max="15371" width="4.7109375" customWidth="1"/>
    <col min="15376" max="15376" width="53.42578125" customWidth="1"/>
    <col min="15617" max="15617" width="2.85546875" customWidth="1"/>
    <col min="15619" max="15619" width="11.28515625" customWidth="1"/>
    <col min="15620" max="15620" width="14.7109375" customWidth="1"/>
    <col min="15621" max="15621" width="12.7109375" customWidth="1"/>
    <col min="15622" max="15622" width="12.42578125" customWidth="1"/>
    <col min="15623" max="15623" width="10.85546875" customWidth="1"/>
    <col min="15624" max="15624" width="10" customWidth="1"/>
    <col min="15625" max="15625" width="15.42578125" customWidth="1"/>
    <col min="15626" max="15626" width="14.5703125" customWidth="1"/>
    <col min="15627" max="15627" width="4.7109375" customWidth="1"/>
    <col min="15632" max="15632" width="53.42578125" customWidth="1"/>
    <col min="15873" max="15873" width="2.85546875" customWidth="1"/>
    <col min="15875" max="15875" width="11.28515625" customWidth="1"/>
    <col min="15876" max="15876" width="14.7109375" customWidth="1"/>
    <col min="15877" max="15877" width="12.7109375" customWidth="1"/>
    <col min="15878" max="15878" width="12.42578125" customWidth="1"/>
    <col min="15879" max="15879" width="10.85546875" customWidth="1"/>
    <col min="15880" max="15880" width="10" customWidth="1"/>
    <col min="15881" max="15881" width="15.42578125" customWidth="1"/>
    <col min="15882" max="15882" width="14.5703125" customWidth="1"/>
    <col min="15883" max="15883" width="4.7109375" customWidth="1"/>
    <col min="15888" max="15888" width="53.42578125" customWidth="1"/>
    <col min="16129" max="16129" width="2.85546875" customWidth="1"/>
    <col min="16131" max="16131" width="11.28515625" customWidth="1"/>
    <col min="16132" max="16132" width="14.7109375" customWidth="1"/>
    <col min="16133" max="16133" width="12.7109375" customWidth="1"/>
    <col min="16134" max="16134" width="12.42578125" customWidth="1"/>
    <col min="16135" max="16135" width="10.85546875" customWidth="1"/>
    <col min="16136" max="16136" width="10" customWidth="1"/>
    <col min="16137" max="16137" width="15.42578125" customWidth="1"/>
    <col min="16138" max="16138" width="14.5703125" customWidth="1"/>
    <col min="16139" max="16139" width="4.7109375" customWidth="1"/>
    <col min="16144" max="16144" width="53.42578125" customWidth="1"/>
  </cols>
  <sheetData>
    <row r="1" spans="1:16">
      <c r="A1" s="22"/>
      <c r="B1" s="222" t="s">
        <v>460</v>
      </c>
      <c r="D1" s="223"/>
      <c r="E1" s="22"/>
      <c r="F1" s="22"/>
      <c r="G1" s="22"/>
      <c r="H1" s="22"/>
      <c r="I1" s="22"/>
      <c r="J1" s="22"/>
    </row>
    <row r="2" spans="1:16">
      <c r="A2" s="22"/>
      <c r="B2" s="222" t="s">
        <v>461</v>
      </c>
      <c r="D2" s="223"/>
      <c r="E2" s="22"/>
      <c r="F2" s="22"/>
      <c r="G2" s="22"/>
      <c r="H2" s="22"/>
      <c r="I2" s="22"/>
      <c r="J2" s="22"/>
    </row>
    <row r="3" spans="1:16">
      <c r="A3" s="22"/>
      <c r="B3" s="208"/>
      <c r="C3" s="22"/>
      <c r="D3" s="22"/>
      <c r="E3" s="22"/>
      <c r="F3" s="22"/>
      <c r="G3" s="22"/>
      <c r="H3" s="22"/>
      <c r="I3" s="208" t="s">
        <v>299</v>
      </c>
      <c r="J3" s="22"/>
    </row>
    <row r="4" spans="1:16">
      <c r="A4" s="22"/>
      <c r="B4" s="208"/>
      <c r="C4" s="22"/>
      <c r="D4" s="22"/>
      <c r="E4" s="22"/>
      <c r="F4" s="22"/>
      <c r="G4" s="22"/>
      <c r="H4" s="22"/>
      <c r="I4" s="22"/>
      <c r="J4" s="22"/>
    </row>
    <row r="5" spans="1:16">
      <c r="A5" s="20"/>
      <c r="B5" s="20"/>
      <c r="C5" s="20"/>
      <c r="D5" s="20"/>
      <c r="E5" s="20"/>
      <c r="F5" s="20"/>
      <c r="G5" s="20"/>
      <c r="H5" s="20"/>
      <c r="I5" s="224"/>
      <c r="J5" s="225" t="s">
        <v>300</v>
      </c>
      <c r="K5" s="2"/>
      <c r="L5" s="2"/>
      <c r="M5" s="2"/>
      <c r="N5" s="2"/>
      <c r="O5" s="2"/>
      <c r="P5" s="2"/>
    </row>
    <row r="6" spans="1:16" ht="15.75" customHeight="1">
      <c r="A6" s="483" t="s">
        <v>301</v>
      </c>
      <c r="B6" s="484"/>
      <c r="C6" s="484"/>
      <c r="D6" s="484"/>
      <c r="E6" s="484"/>
      <c r="F6" s="484"/>
      <c r="G6" s="484"/>
      <c r="H6" s="484"/>
      <c r="I6" s="484"/>
      <c r="J6" s="485"/>
      <c r="K6" s="226"/>
      <c r="L6" s="226"/>
      <c r="M6" s="226"/>
      <c r="N6" s="226"/>
      <c r="O6" s="226"/>
      <c r="P6" s="226"/>
    </row>
    <row r="7" spans="1:16" ht="26.25" customHeight="1" thickBot="1">
      <c r="A7" s="227"/>
      <c r="B7" s="500" t="s">
        <v>302</v>
      </c>
      <c r="C7" s="500"/>
      <c r="D7" s="500"/>
      <c r="E7" s="500"/>
      <c r="F7" s="501"/>
      <c r="G7" s="228" t="s">
        <v>303</v>
      </c>
      <c r="H7" s="228" t="s">
        <v>304</v>
      </c>
      <c r="I7" s="229" t="s">
        <v>493</v>
      </c>
      <c r="J7" s="229" t="s">
        <v>483</v>
      </c>
    </row>
    <row r="8" spans="1:16" ht="16.5" customHeight="1">
      <c r="A8" s="230">
        <v>1</v>
      </c>
      <c r="B8" s="502" t="s">
        <v>305</v>
      </c>
      <c r="C8" s="503"/>
      <c r="D8" s="503"/>
      <c r="E8" s="503"/>
      <c r="F8" s="503"/>
      <c r="G8" s="231">
        <v>70</v>
      </c>
      <c r="H8" s="231">
        <v>11100</v>
      </c>
      <c r="I8" s="317">
        <f>I9+I10+I11</f>
        <v>0</v>
      </c>
      <c r="J8" s="318">
        <v>0</v>
      </c>
    </row>
    <row r="9" spans="1:16" ht="16.5" customHeight="1">
      <c r="A9" s="232" t="s">
        <v>306</v>
      </c>
      <c r="B9" s="493" t="s">
        <v>307</v>
      </c>
      <c r="C9" s="493"/>
      <c r="D9" s="493"/>
      <c r="E9" s="493"/>
      <c r="F9" s="494"/>
      <c r="G9" s="233" t="s">
        <v>308</v>
      </c>
      <c r="H9" s="233">
        <v>11101</v>
      </c>
      <c r="I9" s="319"/>
      <c r="J9" s="320"/>
    </row>
    <row r="10" spans="1:16" ht="16.5" customHeight="1">
      <c r="A10" s="234" t="s">
        <v>309</v>
      </c>
      <c r="B10" s="493" t="s">
        <v>310</v>
      </c>
      <c r="C10" s="493"/>
      <c r="D10" s="493"/>
      <c r="E10" s="493"/>
      <c r="F10" s="494"/>
      <c r="G10" s="233">
        <v>704</v>
      </c>
      <c r="H10" s="233">
        <v>11102</v>
      </c>
      <c r="I10" s="319"/>
      <c r="J10" s="320"/>
    </row>
    <row r="11" spans="1:16" ht="16.5" customHeight="1">
      <c r="A11" s="234" t="s">
        <v>311</v>
      </c>
      <c r="B11" s="493" t="s">
        <v>312</v>
      </c>
      <c r="C11" s="493"/>
      <c r="D11" s="493"/>
      <c r="E11" s="493"/>
      <c r="F11" s="494"/>
      <c r="G11" s="235">
        <v>705</v>
      </c>
      <c r="H11" s="233">
        <v>11103</v>
      </c>
      <c r="I11" s="319"/>
      <c r="J11" s="320"/>
    </row>
    <row r="12" spans="1:16" ht="16.5" customHeight="1">
      <c r="A12" s="236">
        <v>2</v>
      </c>
      <c r="B12" s="491" t="s">
        <v>313</v>
      </c>
      <c r="C12" s="491"/>
      <c r="D12" s="491"/>
      <c r="E12" s="491"/>
      <c r="F12" s="492"/>
      <c r="G12" s="237">
        <v>708</v>
      </c>
      <c r="H12" s="238">
        <v>11104</v>
      </c>
      <c r="I12" s="319">
        <f>I13+I14+I15</f>
        <v>0</v>
      </c>
      <c r="J12" s="320">
        <v>0</v>
      </c>
    </row>
    <row r="13" spans="1:16" ht="16.5" customHeight="1">
      <c r="A13" s="239" t="s">
        <v>306</v>
      </c>
      <c r="B13" s="493" t="s">
        <v>314</v>
      </c>
      <c r="C13" s="493"/>
      <c r="D13" s="493"/>
      <c r="E13" s="493"/>
      <c r="F13" s="494"/>
      <c r="G13" s="233">
        <v>7081</v>
      </c>
      <c r="H13" s="240">
        <v>111041</v>
      </c>
      <c r="I13" s="319"/>
      <c r="J13" s="320"/>
    </row>
    <row r="14" spans="1:16" ht="16.5" customHeight="1">
      <c r="A14" s="239" t="s">
        <v>315</v>
      </c>
      <c r="B14" s="493" t="s">
        <v>316</v>
      </c>
      <c r="C14" s="493"/>
      <c r="D14" s="493"/>
      <c r="E14" s="493"/>
      <c r="F14" s="494"/>
      <c r="G14" s="233">
        <v>7082</v>
      </c>
      <c r="H14" s="240">
        <v>111042</v>
      </c>
      <c r="I14" s="319"/>
      <c r="J14" s="320"/>
    </row>
    <row r="15" spans="1:16" ht="16.5" customHeight="1">
      <c r="A15" s="239" t="s">
        <v>317</v>
      </c>
      <c r="B15" s="493" t="s">
        <v>318</v>
      </c>
      <c r="C15" s="493"/>
      <c r="D15" s="493"/>
      <c r="E15" s="493"/>
      <c r="F15" s="494"/>
      <c r="G15" s="233">
        <v>7083</v>
      </c>
      <c r="H15" s="240">
        <v>111043</v>
      </c>
      <c r="I15" s="319"/>
      <c r="J15" s="320"/>
    </row>
    <row r="16" spans="1:16" ht="29.25" customHeight="1">
      <c r="A16" s="241">
        <v>3</v>
      </c>
      <c r="B16" s="491" t="s">
        <v>319</v>
      </c>
      <c r="C16" s="491"/>
      <c r="D16" s="491"/>
      <c r="E16" s="491"/>
      <c r="F16" s="492"/>
      <c r="G16" s="237">
        <v>71</v>
      </c>
      <c r="H16" s="238">
        <v>11201</v>
      </c>
      <c r="I16" s="319">
        <f>I17+I18</f>
        <v>0</v>
      </c>
      <c r="J16" s="320">
        <v>24649790</v>
      </c>
    </row>
    <row r="17" spans="1:10" ht="16.5" customHeight="1">
      <c r="A17" s="242"/>
      <c r="B17" s="495" t="s">
        <v>320</v>
      </c>
      <c r="C17" s="495"/>
      <c r="D17" s="495"/>
      <c r="E17" s="495"/>
      <c r="F17" s="496"/>
      <c r="G17" s="243"/>
      <c r="H17" s="233">
        <v>112011</v>
      </c>
      <c r="I17" s="201">
        <v>0</v>
      </c>
      <c r="J17" s="320">
        <v>24649790</v>
      </c>
    </row>
    <row r="18" spans="1:10" ht="16.5" customHeight="1">
      <c r="A18" s="242"/>
      <c r="B18" s="495" t="s">
        <v>321</v>
      </c>
      <c r="C18" s="495"/>
      <c r="D18" s="495"/>
      <c r="E18" s="495"/>
      <c r="F18" s="496"/>
      <c r="G18" s="243"/>
      <c r="H18" s="233">
        <v>112012</v>
      </c>
      <c r="I18" s="319"/>
      <c r="J18" s="320"/>
    </row>
    <row r="19" spans="1:10" ht="16.5" customHeight="1">
      <c r="A19" s="244">
        <v>4</v>
      </c>
      <c r="B19" s="491" t="s">
        <v>322</v>
      </c>
      <c r="C19" s="491"/>
      <c r="D19" s="491"/>
      <c r="E19" s="491"/>
      <c r="F19" s="492"/>
      <c r="G19" s="245">
        <v>72</v>
      </c>
      <c r="H19" s="246">
        <v>11300</v>
      </c>
      <c r="I19" s="319">
        <f>I20</f>
        <v>0</v>
      </c>
      <c r="J19" s="320">
        <v>0</v>
      </c>
    </row>
    <row r="20" spans="1:10" ht="16.5" customHeight="1">
      <c r="A20" s="234"/>
      <c r="B20" s="497" t="s">
        <v>323</v>
      </c>
      <c r="C20" s="498"/>
      <c r="D20" s="498"/>
      <c r="E20" s="498"/>
      <c r="F20" s="498"/>
      <c r="G20" s="247"/>
      <c r="H20" s="248">
        <v>11301</v>
      </c>
      <c r="I20" s="319"/>
      <c r="J20" s="320"/>
    </row>
    <row r="21" spans="1:10" ht="16.5" customHeight="1">
      <c r="A21" s="249">
        <v>5</v>
      </c>
      <c r="B21" s="492" t="s">
        <v>324</v>
      </c>
      <c r="C21" s="499"/>
      <c r="D21" s="499"/>
      <c r="E21" s="499"/>
      <c r="F21" s="499"/>
      <c r="G21" s="250">
        <v>73</v>
      </c>
      <c r="H21" s="250">
        <v>11400</v>
      </c>
      <c r="I21" s="319"/>
      <c r="J21" s="320"/>
    </row>
    <row r="22" spans="1:10" ht="16.5" customHeight="1">
      <c r="A22" s="251">
        <v>6</v>
      </c>
      <c r="B22" s="492" t="s">
        <v>325</v>
      </c>
      <c r="C22" s="499"/>
      <c r="D22" s="499"/>
      <c r="E22" s="499"/>
      <c r="F22" s="499"/>
      <c r="G22" s="250">
        <v>75</v>
      </c>
      <c r="H22" s="252">
        <v>11500</v>
      </c>
      <c r="I22" s="319"/>
      <c r="J22" s="320"/>
    </row>
    <row r="23" spans="1:10" ht="16.5" customHeight="1">
      <c r="A23" s="249">
        <v>7</v>
      </c>
      <c r="B23" s="491" t="s">
        <v>326</v>
      </c>
      <c r="C23" s="491"/>
      <c r="D23" s="491"/>
      <c r="E23" s="491"/>
      <c r="F23" s="492"/>
      <c r="G23" s="237">
        <v>77</v>
      </c>
      <c r="H23" s="237">
        <v>11600</v>
      </c>
      <c r="I23" s="319"/>
      <c r="J23" s="320"/>
    </row>
    <row r="24" spans="1:10" ht="16.5" customHeight="1" thickBot="1">
      <c r="A24" s="253" t="s">
        <v>327</v>
      </c>
      <c r="B24" s="482" t="s">
        <v>328</v>
      </c>
      <c r="C24" s="482"/>
      <c r="D24" s="482"/>
      <c r="E24" s="482"/>
      <c r="F24" s="482"/>
      <c r="G24" s="254"/>
      <c r="H24" s="254">
        <v>11800</v>
      </c>
      <c r="I24" s="321">
        <f>I8+I12+I16+I19+I21+I22+I23</f>
        <v>0</v>
      </c>
      <c r="J24" s="322">
        <v>24649790</v>
      </c>
    </row>
    <row r="25" spans="1:10" ht="16.5" customHeight="1">
      <c r="A25" s="255"/>
      <c r="B25" s="256"/>
      <c r="C25" s="256"/>
      <c r="D25" s="256"/>
      <c r="E25" s="256"/>
      <c r="F25" s="256"/>
      <c r="G25" s="256"/>
      <c r="H25" s="256"/>
      <c r="I25" s="257"/>
      <c r="J25" s="257"/>
    </row>
    <row r="26" spans="1:10" ht="16.5" customHeight="1">
      <c r="A26" s="255"/>
      <c r="B26" s="256"/>
      <c r="C26" s="256"/>
      <c r="D26" s="256"/>
      <c r="E26" s="256"/>
      <c r="F26" s="256"/>
      <c r="G26" s="256"/>
      <c r="H26" s="256"/>
      <c r="I26" s="257"/>
      <c r="J26" s="257"/>
    </row>
    <row r="27" spans="1:10" ht="16.5" customHeight="1">
      <c r="A27" s="255"/>
      <c r="B27" s="256"/>
      <c r="C27" s="256"/>
      <c r="D27" s="256"/>
      <c r="E27" s="256"/>
      <c r="F27" s="256"/>
      <c r="G27" s="256"/>
      <c r="H27" s="256"/>
      <c r="I27" s="257"/>
      <c r="J27" s="257"/>
    </row>
    <row r="28" spans="1:10" ht="16.5" customHeight="1">
      <c r="A28" s="255"/>
      <c r="B28" s="256"/>
      <c r="C28" s="256"/>
      <c r="D28" s="256"/>
      <c r="E28" s="256"/>
      <c r="F28" s="256"/>
      <c r="G28" s="256"/>
      <c r="H28" s="256"/>
      <c r="I28" s="257" t="s">
        <v>263</v>
      </c>
      <c r="J28" s="257"/>
    </row>
    <row r="29" spans="1:10" ht="16.5" customHeight="1">
      <c r="A29" s="255"/>
      <c r="B29" s="256"/>
      <c r="C29" s="256"/>
      <c r="D29" s="256"/>
      <c r="E29" s="256"/>
      <c r="F29" s="256"/>
      <c r="G29" s="256"/>
      <c r="H29" s="256"/>
      <c r="I29" s="257"/>
      <c r="J29" s="257"/>
    </row>
    <row r="30" spans="1:10" ht="16.5" customHeight="1">
      <c r="A30" s="255"/>
      <c r="B30" s="256"/>
      <c r="C30" s="256"/>
      <c r="D30" s="256"/>
      <c r="E30" s="256"/>
      <c r="F30" s="256"/>
      <c r="G30" s="256"/>
      <c r="H30" s="256"/>
      <c r="I30" s="257"/>
      <c r="J30" s="257"/>
    </row>
    <row r="31" spans="1:10" ht="16.5" customHeight="1">
      <c r="A31" s="255"/>
      <c r="B31" s="256"/>
      <c r="C31" s="256"/>
      <c r="D31" s="256"/>
      <c r="E31" s="256"/>
      <c r="F31" s="256"/>
      <c r="G31" s="256"/>
      <c r="H31" s="256"/>
      <c r="I31" s="257"/>
      <c r="J31" s="257"/>
    </row>
    <row r="32" spans="1:10" ht="16.5" customHeight="1">
      <c r="A32" s="255"/>
      <c r="B32" s="256"/>
      <c r="C32" s="256"/>
      <c r="D32" s="256"/>
      <c r="E32" s="256"/>
      <c r="F32" s="256"/>
      <c r="G32" s="256"/>
      <c r="H32" s="256"/>
      <c r="I32" s="257"/>
      <c r="J32" s="257"/>
    </row>
    <row r="33" spans="1:10" ht="16.5" customHeight="1">
      <c r="A33" s="255"/>
      <c r="B33" s="256"/>
      <c r="C33" s="256"/>
      <c r="D33" s="256"/>
      <c r="E33" s="256"/>
      <c r="F33" s="256"/>
      <c r="G33" s="256"/>
      <c r="H33" s="256"/>
      <c r="I33" s="257"/>
      <c r="J33" s="257"/>
    </row>
    <row r="34" spans="1:10" ht="16.5" customHeight="1">
      <c r="A34" s="255"/>
      <c r="B34" s="256"/>
      <c r="C34" s="256"/>
      <c r="D34" s="256"/>
      <c r="E34" s="256"/>
      <c r="F34" s="256"/>
      <c r="G34" s="256"/>
      <c r="H34" s="256"/>
      <c r="I34" s="257"/>
      <c r="J34" s="257"/>
    </row>
    <row r="35" spans="1:10" ht="16.5" customHeight="1">
      <c r="A35" s="255"/>
      <c r="B35" s="256"/>
      <c r="C35" s="256"/>
      <c r="D35" s="256"/>
      <c r="E35" s="256"/>
      <c r="F35" s="256"/>
      <c r="G35" s="256"/>
      <c r="H35" s="256"/>
      <c r="I35" s="257"/>
      <c r="J35" s="257"/>
    </row>
    <row r="36" spans="1:10" ht="16.5" customHeight="1">
      <c r="A36" s="255"/>
      <c r="B36" s="256"/>
      <c r="C36" s="256"/>
      <c r="D36" s="256"/>
      <c r="E36" s="256"/>
      <c r="F36" s="256"/>
      <c r="G36" s="256"/>
      <c r="H36" s="256"/>
      <c r="I36" s="257"/>
      <c r="J36" s="257"/>
    </row>
    <row r="37" spans="1:10" ht="16.5" customHeight="1">
      <c r="A37" s="255"/>
      <c r="B37" s="256"/>
      <c r="C37" s="256"/>
      <c r="D37" s="256"/>
      <c r="E37" s="256"/>
      <c r="F37" s="256"/>
      <c r="G37" s="256"/>
      <c r="H37" s="256"/>
      <c r="I37" s="257"/>
      <c r="J37" s="257"/>
    </row>
    <row r="38" spans="1:10" ht="16.5" customHeight="1">
      <c r="A38" s="255"/>
      <c r="B38" s="256"/>
      <c r="C38" s="256"/>
      <c r="D38" s="256"/>
      <c r="E38" s="256"/>
      <c r="F38" s="256"/>
      <c r="G38" s="256"/>
      <c r="H38" s="256"/>
      <c r="I38" s="257"/>
      <c r="J38" s="257"/>
    </row>
    <row r="39" spans="1:10" ht="16.5" customHeight="1">
      <c r="A39" s="255"/>
      <c r="B39" s="256"/>
      <c r="C39" s="256"/>
      <c r="D39" s="256"/>
      <c r="E39" s="256"/>
      <c r="F39" s="256"/>
      <c r="G39" s="256"/>
      <c r="H39" s="256"/>
      <c r="I39" s="257"/>
      <c r="J39" s="257"/>
    </row>
    <row r="40" spans="1:10" ht="16.5" customHeight="1">
      <c r="A40" s="255"/>
      <c r="B40" s="256"/>
      <c r="C40" s="256"/>
      <c r="D40" s="256"/>
      <c r="E40" s="256"/>
      <c r="F40" s="256"/>
      <c r="G40" s="256"/>
      <c r="H40" s="256"/>
      <c r="I40" s="257"/>
      <c r="J40" s="257"/>
    </row>
    <row r="41" spans="1:10" ht="16.5" customHeight="1">
      <c r="A41" s="255"/>
      <c r="B41" s="256"/>
      <c r="C41" s="256"/>
      <c r="D41" s="256"/>
      <c r="E41" s="256"/>
      <c r="F41" s="256"/>
      <c r="G41" s="256"/>
      <c r="H41" s="256"/>
      <c r="I41" s="257"/>
      <c r="J41" s="257"/>
    </row>
    <row r="42" spans="1:10" ht="16.5" customHeight="1">
      <c r="A42" s="255"/>
      <c r="B42" s="256"/>
      <c r="C42" s="256"/>
      <c r="D42" s="256"/>
      <c r="E42" s="256"/>
      <c r="F42" s="256"/>
      <c r="G42" s="256"/>
      <c r="H42" s="256"/>
      <c r="I42" s="257"/>
      <c r="J42" s="257"/>
    </row>
    <row r="43" spans="1:10" ht="16.5" customHeight="1">
      <c r="A43" s="255"/>
      <c r="B43" s="256"/>
      <c r="C43" s="256"/>
      <c r="D43" s="256"/>
      <c r="E43" s="256"/>
      <c r="F43" s="256"/>
      <c r="G43" s="256"/>
      <c r="H43" s="256"/>
      <c r="I43" s="257"/>
      <c r="J43" s="257"/>
    </row>
    <row r="44" spans="1:10" ht="16.5" customHeight="1">
      <c r="A44" s="255"/>
      <c r="B44" s="256"/>
      <c r="C44" s="256"/>
      <c r="D44" s="256"/>
      <c r="E44" s="256"/>
      <c r="F44" s="256"/>
      <c r="G44" s="256"/>
      <c r="H44" s="256"/>
      <c r="I44" s="257"/>
      <c r="J44" s="257"/>
    </row>
    <row r="45" spans="1:10" ht="16.5" customHeight="1">
      <c r="A45" s="255"/>
      <c r="B45" s="256"/>
      <c r="C45" s="256"/>
      <c r="D45" s="256"/>
      <c r="E45" s="256"/>
      <c r="F45" s="256"/>
      <c r="G45" s="256"/>
      <c r="H45" s="256"/>
      <c r="I45" s="257"/>
      <c r="J45" s="257"/>
    </row>
    <row r="46" spans="1:10" ht="16.5" customHeight="1">
      <c r="A46" s="255"/>
      <c r="B46" s="256"/>
      <c r="C46" s="256"/>
      <c r="D46" s="256"/>
      <c r="E46" s="256"/>
      <c r="F46" s="256"/>
      <c r="G46" s="256"/>
      <c r="H46" s="256"/>
      <c r="I46" s="257"/>
      <c r="J46" s="257"/>
    </row>
    <row r="47" spans="1:10" ht="16.5" customHeight="1">
      <c r="A47" s="255"/>
      <c r="B47" s="256"/>
      <c r="C47" s="256"/>
      <c r="D47" s="256"/>
      <c r="E47" s="256"/>
      <c r="F47" s="256"/>
      <c r="G47" s="256"/>
      <c r="H47" s="256"/>
      <c r="I47" s="257"/>
      <c r="J47" s="257"/>
    </row>
    <row r="48" spans="1:10" ht="16.5" customHeight="1">
      <c r="A48" s="255"/>
      <c r="B48" s="256"/>
      <c r="C48" s="256"/>
      <c r="D48" s="256"/>
      <c r="E48" s="256"/>
      <c r="F48" s="256"/>
      <c r="G48" s="256"/>
      <c r="H48" s="256"/>
      <c r="I48" s="257"/>
      <c r="J48" s="257"/>
    </row>
    <row r="49" spans="1:16" ht="16.5" customHeight="1">
      <c r="A49" s="255"/>
      <c r="B49" s="256"/>
      <c r="C49" s="256"/>
      <c r="D49" s="256"/>
      <c r="E49" s="256"/>
      <c r="F49" s="256"/>
      <c r="G49" s="256"/>
      <c r="H49" s="256"/>
      <c r="I49" s="257"/>
      <c r="J49" s="257"/>
    </row>
    <row r="50" spans="1:16" ht="16.5" customHeight="1">
      <c r="A50" s="255"/>
      <c r="B50" s="256"/>
      <c r="C50" s="256"/>
      <c r="D50" s="256"/>
      <c r="E50" s="256"/>
      <c r="F50" s="256"/>
      <c r="G50" s="256"/>
      <c r="H50" s="256"/>
      <c r="I50" s="257"/>
      <c r="J50" s="257"/>
    </row>
    <row r="51" spans="1:16" ht="16.5" customHeight="1">
      <c r="A51" s="255"/>
      <c r="B51" s="256"/>
      <c r="C51" s="256"/>
      <c r="D51" s="256"/>
      <c r="E51" s="256"/>
      <c r="F51" s="256"/>
      <c r="G51" s="256"/>
      <c r="H51" s="256"/>
      <c r="I51" s="257"/>
      <c r="J51" s="257"/>
    </row>
    <row r="52" spans="1:16">
      <c r="A52" s="22"/>
      <c r="B52" s="222" t="s">
        <v>460</v>
      </c>
      <c r="D52" s="223"/>
      <c r="E52" s="22"/>
      <c r="F52" s="22"/>
      <c r="G52" s="22"/>
      <c r="H52" s="22"/>
      <c r="I52" s="22"/>
      <c r="J52" s="22"/>
    </row>
    <row r="53" spans="1:16">
      <c r="A53" s="22"/>
      <c r="B53" s="222" t="s">
        <v>461</v>
      </c>
      <c r="D53" s="223"/>
      <c r="E53" s="22"/>
      <c r="F53" s="22"/>
      <c r="G53" s="22"/>
      <c r="H53" s="22"/>
      <c r="I53" s="22"/>
      <c r="J53" s="22"/>
    </row>
    <row r="54" spans="1:16">
      <c r="A54" s="22"/>
      <c r="B54" s="208"/>
      <c r="C54" s="22"/>
      <c r="D54" s="22"/>
      <c r="E54" s="22"/>
      <c r="F54" s="22"/>
      <c r="G54" s="22"/>
      <c r="H54" s="22"/>
      <c r="I54" s="208" t="s">
        <v>329</v>
      </c>
      <c r="J54" s="22"/>
    </row>
    <row r="55" spans="1:16" ht="12.75" customHeight="1">
      <c r="A55" s="20"/>
      <c r="B55" s="20"/>
      <c r="C55" s="20"/>
      <c r="D55" s="20"/>
      <c r="E55" s="20"/>
      <c r="F55" s="20"/>
      <c r="G55" s="20"/>
      <c r="H55" s="20"/>
      <c r="I55" s="224"/>
      <c r="J55" s="225" t="s">
        <v>300</v>
      </c>
      <c r="K55" s="2"/>
      <c r="L55" s="2"/>
      <c r="M55" s="2"/>
      <c r="N55" s="2"/>
      <c r="O55" s="2"/>
      <c r="P55" s="2"/>
    </row>
    <row r="56" spans="1:16">
      <c r="A56" s="483" t="s">
        <v>301</v>
      </c>
      <c r="B56" s="484"/>
      <c r="C56" s="484"/>
      <c r="D56" s="484"/>
      <c r="E56" s="484"/>
      <c r="F56" s="484"/>
      <c r="G56" s="484"/>
      <c r="H56" s="484"/>
      <c r="I56" s="484"/>
      <c r="J56" s="485"/>
    </row>
    <row r="57" spans="1:16" ht="24.75" customHeight="1" thickBot="1">
      <c r="A57" s="258"/>
      <c r="B57" s="486" t="s">
        <v>330</v>
      </c>
      <c r="C57" s="487"/>
      <c r="D57" s="487"/>
      <c r="E57" s="487"/>
      <c r="F57" s="488"/>
      <c r="G57" s="259" t="s">
        <v>303</v>
      </c>
      <c r="H57" s="259" t="s">
        <v>304</v>
      </c>
      <c r="I57" s="260" t="s">
        <v>493</v>
      </c>
      <c r="J57" s="260" t="s">
        <v>483</v>
      </c>
    </row>
    <row r="58" spans="1:16" ht="16.5" customHeight="1">
      <c r="A58" s="261">
        <v>1</v>
      </c>
      <c r="B58" s="489" t="s">
        <v>331</v>
      </c>
      <c r="C58" s="490"/>
      <c r="D58" s="490"/>
      <c r="E58" s="490"/>
      <c r="F58" s="490"/>
      <c r="G58" s="262">
        <v>60</v>
      </c>
      <c r="H58" s="262">
        <v>12100</v>
      </c>
      <c r="I58" s="323"/>
      <c r="J58" s="324"/>
    </row>
    <row r="59" spans="1:16" ht="16.5" customHeight="1">
      <c r="A59" s="263" t="s">
        <v>332</v>
      </c>
      <c r="B59" s="477" t="s">
        <v>333</v>
      </c>
      <c r="C59" s="477" t="s">
        <v>334</v>
      </c>
      <c r="D59" s="477"/>
      <c r="E59" s="477"/>
      <c r="F59" s="477"/>
      <c r="G59" s="264" t="s">
        <v>335</v>
      </c>
      <c r="H59" s="264">
        <v>12101</v>
      </c>
      <c r="I59" s="201">
        <v>0</v>
      </c>
      <c r="J59" s="325">
        <v>20097.400000000001</v>
      </c>
    </row>
    <row r="60" spans="1:16" ht="12" customHeight="1">
      <c r="A60" s="263" t="s">
        <v>309</v>
      </c>
      <c r="B60" s="477" t="s">
        <v>336</v>
      </c>
      <c r="C60" s="477" t="s">
        <v>334</v>
      </c>
      <c r="D60" s="477"/>
      <c r="E60" s="477"/>
      <c r="F60" s="477"/>
      <c r="G60" s="264"/>
      <c r="H60" s="266">
        <v>12102</v>
      </c>
      <c r="I60" s="326"/>
      <c r="J60" s="325"/>
    </row>
    <row r="61" spans="1:16" ht="16.5" customHeight="1">
      <c r="A61" s="263" t="s">
        <v>311</v>
      </c>
      <c r="B61" s="477" t="s">
        <v>337</v>
      </c>
      <c r="C61" s="477" t="s">
        <v>334</v>
      </c>
      <c r="D61" s="477"/>
      <c r="E61" s="477"/>
      <c r="F61" s="477"/>
      <c r="G61" s="264" t="s">
        <v>338</v>
      </c>
      <c r="H61" s="264">
        <v>12103</v>
      </c>
      <c r="I61" s="326"/>
      <c r="J61" s="325"/>
    </row>
    <row r="62" spans="1:16" ht="16.5" customHeight="1">
      <c r="A62" s="263" t="s">
        <v>339</v>
      </c>
      <c r="B62" s="479" t="s">
        <v>340</v>
      </c>
      <c r="C62" s="477" t="s">
        <v>334</v>
      </c>
      <c r="D62" s="477"/>
      <c r="E62" s="477"/>
      <c r="F62" s="477"/>
      <c r="G62" s="264"/>
      <c r="H62" s="266">
        <v>12104</v>
      </c>
      <c r="I62" s="326"/>
      <c r="J62" s="325"/>
    </row>
    <row r="63" spans="1:16" ht="16.5" customHeight="1">
      <c r="A63" s="263" t="s">
        <v>341</v>
      </c>
      <c r="B63" s="477" t="s">
        <v>342</v>
      </c>
      <c r="C63" s="477" t="s">
        <v>334</v>
      </c>
      <c r="D63" s="477"/>
      <c r="E63" s="477"/>
      <c r="F63" s="477"/>
      <c r="G63" s="264" t="s">
        <v>343</v>
      </c>
      <c r="H63" s="266">
        <v>12105</v>
      </c>
      <c r="I63" s="326"/>
      <c r="J63" s="325"/>
    </row>
    <row r="64" spans="1:16" ht="16.5" customHeight="1">
      <c r="A64" s="267">
        <v>2</v>
      </c>
      <c r="B64" s="480" t="s">
        <v>344</v>
      </c>
      <c r="C64" s="480"/>
      <c r="D64" s="480"/>
      <c r="E64" s="480"/>
      <c r="F64" s="480"/>
      <c r="G64" s="268">
        <v>64</v>
      </c>
      <c r="H64" s="268">
        <v>12200</v>
      </c>
      <c r="I64" s="326"/>
      <c r="J64" s="325"/>
    </row>
    <row r="65" spans="1:10" ht="16.5" customHeight="1">
      <c r="A65" s="269" t="s">
        <v>345</v>
      </c>
      <c r="B65" s="480" t="s">
        <v>346</v>
      </c>
      <c r="C65" s="481"/>
      <c r="D65" s="481"/>
      <c r="E65" s="481"/>
      <c r="F65" s="481"/>
      <c r="G65" s="266">
        <v>641</v>
      </c>
      <c r="H65" s="266">
        <v>12201</v>
      </c>
      <c r="I65" s="203">
        <v>558.29999999999995</v>
      </c>
      <c r="J65" s="325">
        <v>420</v>
      </c>
    </row>
    <row r="66" spans="1:10" ht="16.5" customHeight="1">
      <c r="A66" s="269" t="s">
        <v>347</v>
      </c>
      <c r="B66" s="481" t="s">
        <v>348</v>
      </c>
      <c r="C66" s="481"/>
      <c r="D66" s="481"/>
      <c r="E66" s="481"/>
      <c r="F66" s="481"/>
      <c r="G66" s="266">
        <v>644</v>
      </c>
      <c r="H66" s="266">
        <v>12202</v>
      </c>
      <c r="I66" s="203">
        <v>93.2</v>
      </c>
      <c r="J66" s="325">
        <v>70</v>
      </c>
    </row>
    <row r="67" spans="1:10" ht="16.5" customHeight="1">
      <c r="A67" s="267">
        <v>3</v>
      </c>
      <c r="B67" s="480" t="s">
        <v>349</v>
      </c>
      <c r="C67" s="480"/>
      <c r="D67" s="480"/>
      <c r="E67" s="480"/>
      <c r="F67" s="480"/>
      <c r="G67" s="268">
        <v>68</v>
      </c>
      <c r="H67" s="268">
        <v>12300</v>
      </c>
      <c r="I67" s="200">
        <v>0</v>
      </c>
      <c r="J67" s="325">
        <v>0</v>
      </c>
    </row>
    <row r="68" spans="1:10" ht="21" customHeight="1">
      <c r="A68" s="267">
        <v>4</v>
      </c>
      <c r="B68" s="480" t="s">
        <v>350</v>
      </c>
      <c r="C68" s="480"/>
      <c r="D68" s="480"/>
      <c r="E68" s="480"/>
      <c r="F68" s="480"/>
      <c r="G68" s="268">
        <v>61</v>
      </c>
      <c r="H68" s="268">
        <v>12400</v>
      </c>
      <c r="I68" s="297">
        <v>346.6</v>
      </c>
      <c r="J68" s="325">
        <v>534</v>
      </c>
    </row>
    <row r="69" spans="1:10" ht="16.5" customHeight="1">
      <c r="A69" s="269" t="s">
        <v>306</v>
      </c>
      <c r="B69" s="474" t="s">
        <v>351</v>
      </c>
      <c r="C69" s="474"/>
      <c r="D69" s="474"/>
      <c r="E69" s="474"/>
      <c r="F69" s="474"/>
      <c r="G69" s="264"/>
      <c r="H69" s="264">
        <v>12401</v>
      </c>
      <c r="I69" s="326"/>
      <c r="J69" s="325"/>
    </row>
    <row r="70" spans="1:10" ht="16.5" customHeight="1">
      <c r="A70" s="269" t="s">
        <v>315</v>
      </c>
      <c r="B70" s="474" t="s">
        <v>352</v>
      </c>
      <c r="C70" s="474"/>
      <c r="D70" s="474"/>
      <c r="E70" s="474"/>
      <c r="F70" s="474"/>
      <c r="G70" s="270">
        <v>611</v>
      </c>
      <c r="H70" s="264">
        <v>12402</v>
      </c>
      <c r="I70" s="326"/>
      <c r="J70" s="325"/>
    </row>
    <row r="71" spans="1:10" ht="16.5" customHeight="1">
      <c r="A71" s="269" t="s">
        <v>317</v>
      </c>
      <c r="B71" s="474" t="s">
        <v>353</v>
      </c>
      <c r="C71" s="474"/>
      <c r="D71" s="474"/>
      <c r="E71" s="474"/>
      <c r="F71" s="474"/>
      <c r="G71" s="264">
        <v>613</v>
      </c>
      <c r="H71" s="264">
        <v>12403</v>
      </c>
      <c r="I71" s="326"/>
      <c r="J71" s="325"/>
    </row>
    <row r="72" spans="1:10" ht="16.5" customHeight="1">
      <c r="A72" s="269" t="s">
        <v>354</v>
      </c>
      <c r="B72" s="474" t="s">
        <v>355</v>
      </c>
      <c r="C72" s="474"/>
      <c r="D72" s="474"/>
      <c r="E72" s="474"/>
      <c r="F72" s="474"/>
      <c r="G72" s="270">
        <v>615</v>
      </c>
      <c r="H72" s="264">
        <v>12404</v>
      </c>
      <c r="I72" s="327"/>
      <c r="J72" s="328"/>
    </row>
    <row r="73" spans="1:10" ht="16.5" customHeight="1">
      <c r="A73" s="269" t="s">
        <v>356</v>
      </c>
      <c r="B73" s="474" t="s">
        <v>357</v>
      </c>
      <c r="C73" s="474"/>
      <c r="D73" s="474"/>
      <c r="E73" s="474"/>
      <c r="F73" s="474"/>
      <c r="G73" s="270">
        <v>616</v>
      </c>
      <c r="H73" s="264">
        <v>12405</v>
      </c>
      <c r="I73" s="326"/>
      <c r="J73" s="325"/>
    </row>
    <row r="74" spans="1:10" ht="16.5" customHeight="1">
      <c r="A74" s="269" t="s">
        <v>358</v>
      </c>
      <c r="B74" s="474" t="s">
        <v>359</v>
      </c>
      <c r="C74" s="474"/>
      <c r="D74" s="474"/>
      <c r="E74" s="474"/>
      <c r="F74" s="474"/>
      <c r="G74" s="270">
        <v>617</v>
      </c>
      <c r="H74" s="264">
        <v>12406</v>
      </c>
      <c r="I74" s="326"/>
      <c r="J74" s="325"/>
    </row>
    <row r="75" spans="1:10" ht="16.5" customHeight="1">
      <c r="A75" s="269" t="s">
        <v>360</v>
      </c>
      <c r="B75" s="477" t="s">
        <v>361</v>
      </c>
      <c r="C75" s="477" t="s">
        <v>334</v>
      </c>
      <c r="D75" s="477"/>
      <c r="E75" s="477"/>
      <c r="F75" s="477"/>
      <c r="G75" s="270">
        <v>618</v>
      </c>
      <c r="H75" s="264">
        <v>12407</v>
      </c>
      <c r="I75" s="326"/>
      <c r="J75" s="325"/>
    </row>
    <row r="76" spans="1:10" ht="16.5" customHeight="1">
      <c r="A76" s="269" t="s">
        <v>362</v>
      </c>
      <c r="B76" s="477" t="s">
        <v>363</v>
      </c>
      <c r="C76" s="477"/>
      <c r="D76" s="477"/>
      <c r="E76" s="477"/>
      <c r="F76" s="477"/>
      <c r="G76" s="270">
        <v>623</v>
      </c>
      <c r="H76" s="264">
        <v>12408</v>
      </c>
      <c r="I76" s="326"/>
      <c r="J76" s="325"/>
    </row>
    <row r="77" spans="1:10" ht="16.5" customHeight="1">
      <c r="A77" s="269" t="s">
        <v>364</v>
      </c>
      <c r="B77" s="477" t="s">
        <v>365</v>
      </c>
      <c r="C77" s="477"/>
      <c r="D77" s="477"/>
      <c r="E77" s="477"/>
      <c r="F77" s="477"/>
      <c r="G77" s="270">
        <v>624</v>
      </c>
      <c r="H77" s="264">
        <v>12409</v>
      </c>
      <c r="I77" s="326"/>
      <c r="J77" s="325"/>
    </row>
    <row r="78" spans="1:10" ht="16.5" customHeight="1">
      <c r="A78" s="269" t="s">
        <v>366</v>
      </c>
      <c r="B78" s="477" t="s">
        <v>367</v>
      </c>
      <c r="C78" s="477"/>
      <c r="D78" s="477"/>
      <c r="E78" s="477"/>
      <c r="F78" s="477"/>
      <c r="G78" s="270">
        <v>625</v>
      </c>
      <c r="H78" s="264">
        <v>12410</v>
      </c>
      <c r="I78" s="326"/>
      <c r="J78" s="325"/>
    </row>
    <row r="79" spans="1:10" ht="16.5" customHeight="1">
      <c r="A79" s="269" t="s">
        <v>368</v>
      </c>
      <c r="B79" s="477" t="s">
        <v>369</v>
      </c>
      <c r="C79" s="477"/>
      <c r="D79" s="477"/>
      <c r="E79" s="477"/>
      <c r="F79" s="477"/>
      <c r="G79" s="270">
        <v>626</v>
      </c>
      <c r="H79" s="264">
        <v>12411</v>
      </c>
      <c r="I79" s="326"/>
      <c r="J79" s="325"/>
    </row>
    <row r="80" spans="1:10" ht="16.5" customHeight="1">
      <c r="A80" s="271" t="s">
        <v>370</v>
      </c>
      <c r="B80" s="477" t="s">
        <v>371</v>
      </c>
      <c r="C80" s="477"/>
      <c r="D80" s="477"/>
      <c r="E80" s="477"/>
      <c r="F80" s="477"/>
      <c r="G80" s="270">
        <v>627</v>
      </c>
      <c r="H80" s="264">
        <v>12412</v>
      </c>
      <c r="I80" s="326"/>
      <c r="J80" s="325"/>
    </row>
    <row r="81" spans="1:10" ht="16.5" customHeight="1">
      <c r="A81" s="269"/>
      <c r="B81" s="478" t="s">
        <v>372</v>
      </c>
      <c r="C81" s="478"/>
      <c r="D81" s="478"/>
      <c r="E81" s="478"/>
      <c r="F81" s="478"/>
      <c r="G81" s="270">
        <v>6271</v>
      </c>
      <c r="H81" s="270">
        <v>124121</v>
      </c>
      <c r="I81" s="326"/>
      <c r="J81" s="325"/>
    </row>
    <row r="82" spans="1:10" ht="16.5" customHeight="1">
      <c r="A82" s="269"/>
      <c r="B82" s="478" t="s">
        <v>373</v>
      </c>
      <c r="C82" s="478"/>
      <c r="D82" s="478"/>
      <c r="E82" s="478"/>
      <c r="F82" s="478"/>
      <c r="G82" s="270">
        <v>6272</v>
      </c>
      <c r="H82" s="270">
        <v>124122</v>
      </c>
      <c r="I82" s="326"/>
      <c r="J82" s="325"/>
    </row>
    <row r="83" spans="1:10" ht="16.5" customHeight="1">
      <c r="A83" s="269" t="s">
        <v>374</v>
      </c>
      <c r="B83" s="477" t="s">
        <v>375</v>
      </c>
      <c r="C83" s="477"/>
      <c r="D83" s="477"/>
      <c r="E83" s="477"/>
      <c r="F83" s="477"/>
      <c r="G83" s="270">
        <v>628</v>
      </c>
      <c r="H83" s="270">
        <v>12413</v>
      </c>
      <c r="I83" s="326"/>
      <c r="J83" s="325"/>
    </row>
    <row r="84" spans="1:10" ht="16.5" customHeight="1">
      <c r="A84" s="267">
        <v>5</v>
      </c>
      <c r="B84" s="479" t="s">
        <v>376</v>
      </c>
      <c r="C84" s="477"/>
      <c r="D84" s="477"/>
      <c r="E84" s="477"/>
      <c r="F84" s="477"/>
      <c r="G84" s="265">
        <v>63</v>
      </c>
      <c r="H84" s="265">
        <v>12500</v>
      </c>
      <c r="I84" s="326"/>
      <c r="J84" s="325"/>
    </row>
    <row r="85" spans="1:10" ht="16.5" customHeight="1">
      <c r="A85" s="269" t="s">
        <v>306</v>
      </c>
      <c r="B85" s="477" t="s">
        <v>377</v>
      </c>
      <c r="C85" s="477"/>
      <c r="D85" s="477"/>
      <c r="E85" s="477"/>
      <c r="F85" s="477"/>
      <c r="G85" s="270">
        <v>632</v>
      </c>
      <c r="H85" s="270">
        <v>12501</v>
      </c>
      <c r="I85" s="326"/>
      <c r="J85" s="325"/>
    </row>
    <row r="86" spans="1:10" ht="16.5" customHeight="1">
      <c r="A86" s="269" t="s">
        <v>315</v>
      </c>
      <c r="B86" s="477" t="s">
        <v>378</v>
      </c>
      <c r="C86" s="477"/>
      <c r="D86" s="477"/>
      <c r="E86" s="477"/>
      <c r="F86" s="477"/>
      <c r="G86" s="270">
        <v>633</v>
      </c>
      <c r="H86" s="270">
        <v>12502</v>
      </c>
      <c r="I86" s="326"/>
      <c r="J86" s="325"/>
    </row>
    <row r="87" spans="1:10" ht="16.5" customHeight="1">
      <c r="A87" s="269" t="s">
        <v>317</v>
      </c>
      <c r="B87" s="477" t="s">
        <v>379</v>
      </c>
      <c r="C87" s="477"/>
      <c r="D87" s="477"/>
      <c r="E87" s="477"/>
      <c r="F87" s="477"/>
      <c r="G87" s="270">
        <v>634</v>
      </c>
      <c r="H87" s="270">
        <v>12503</v>
      </c>
      <c r="I87" s="326"/>
      <c r="J87" s="325"/>
    </row>
    <row r="88" spans="1:10" ht="16.5" customHeight="1">
      <c r="A88" s="269" t="s">
        <v>354</v>
      </c>
      <c r="B88" s="477" t="s">
        <v>380</v>
      </c>
      <c r="C88" s="477"/>
      <c r="D88" s="477"/>
      <c r="E88" s="477"/>
      <c r="F88" s="477"/>
      <c r="G88" s="270" t="s">
        <v>381</v>
      </c>
      <c r="H88" s="270">
        <v>12504</v>
      </c>
      <c r="I88" s="326"/>
      <c r="J88" s="325"/>
    </row>
    <row r="89" spans="1:10" ht="12.75" customHeight="1">
      <c r="A89" s="267" t="s">
        <v>382</v>
      </c>
      <c r="B89" s="480" t="s">
        <v>383</v>
      </c>
      <c r="C89" s="480"/>
      <c r="D89" s="480"/>
      <c r="E89" s="480"/>
      <c r="F89" s="480"/>
      <c r="G89" s="270"/>
      <c r="H89" s="270">
        <v>12600</v>
      </c>
      <c r="I89" s="329">
        <f>SUM(I59:I88)</f>
        <v>998.1</v>
      </c>
      <c r="J89" s="325">
        <v>21121.4</v>
      </c>
    </row>
    <row r="90" spans="1:10" ht="16.5" customHeight="1">
      <c r="A90" s="272"/>
      <c r="B90" s="273" t="s">
        <v>384</v>
      </c>
      <c r="C90" s="274"/>
      <c r="D90" s="274"/>
      <c r="E90" s="274"/>
      <c r="F90" s="274"/>
      <c r="G90" s="274"/>
      <c r="H90" s="274"/>
      <c r="I90" s="275" t="s">
        <v>493</v>
      </c>
      <c r="J90" s="276" t="s">
        <v>483</v>
      </c>
    </row>
    <row r="91" spans="1:10" ht="16.5" customHeight="1">
      <c r="A91" s="277">
        <v>1</v>
      </c>
      <c r="B91" s="473" t="s">
        <v>385</v>
      </c>
      <c r="C91" s="473"/>
      <c r="D91" s="473"/>
      <c r="E91" s="473"/>
      <c r="F91" s="473"/>
      <c r="G91" s="265"/>
      <c r="H91" s="265">
        <v>14000</v>
      </c>
      <c r="I91" s="265">
        <v>1.3</v>
      </c>
      <c r="J91" s="304">
        <v>1</v>
      </c>
    </row>
    <row r="92" spans="1:10" ht="16.5" customHeight="1">
      <c r="A92" s="277">
        <v>2</v>
      </c>
      <c r="B92" s="473" t="s">
        <v>386</v>
      </c>
      <c r="C92" s="473"/>
      <c r="D92" s="473"/>
      <c r="E92" s="473"/>
      <c r="F92" s="473"/>
      <c r="G92" s="265"/>
      <c r="H92" s="265">
        <v>15000</v>
      </c>
      <c r="I92" s="265"/>
      <c r="J92" s="304"/>
    </row>
    <row r="93" spans="1:10" ht="16.5" customHeight="1">
      <c r="A93" s="278" t="s">
        <v>306</v>
      </c>
      <c r="B93" s="474" t="s">
        <v>387</v>
      </c>
      <c r="C93" s="474"/>
      <c r="D93" s="474"/>
      <c r="E93" s="474"/>
      <c r="F93" s="474"/>
      <c r="G93" s="265"/>
      <c r="H93" s="270">
        <v>15001</v>
      </c>
      <c r="I93" s="265"/>
      <c r="J93" s="304"/>
    </row>
    <row r="94" spans="1:10" ht="16.5" customHeight="1">
      <c r="A94" s="278"/>
      <c r="B94" s="475" t="s">
        <v>388</v>
      </c>
      <c r="C94" s="475"/>
      <c r="D94" s="475"/>
      <c r="E94" s="475"/>
      <c r="F94" s="475"/>
      <c r="G94" s="265"/>
      <c r="H94" s="270">
        <v>150011</v>
      </c>
      <c r="I94" s="265"/>
      <c r="J94" s="304"/>
    </row>
    <row r="95" spans="1:10" ht="16.5" customHeight="1">
      <c r="A95" s="279" t="s">
        <v>315</v>
      </c>
      <c r="B95" s="474" t="s">
        <v>389</v>
      </c>
      <c r="C95" s="474"/>
      <c r="D95" s="474"/>
      <c r="E95" s="474"/>
      <c r="F95" s="474"/>
      <c r="G95" s="265"/>
      <c r="H95" s="270">
        <v>15002</v>
      </c>
      <c r="I95" s="265"/>
      <c r="J95" s="304"/>
    </row>
    <row r="96" spans="1:10" ht="13.5" thickBot="1">
      <c r="A96" s="280"/>
      <c r="B96" s="476" t="s">
        <v>390</v>
      </c>
      <c r="C96" s="476"/>
      <c r="D96" s="476"/>
      <c r="E96" s="476"/>
      <c r="F96" s="476"/>
      <c r="G96" s="281"/>
      <c r="H96" s="282">
        <v>150021</v>
      </c>
      <c r="I96" s="281">
        <v>0</v>
      </c>
      <c r="J96" s="281">
        <f>SUM(J91:J95)</f>
        <v>1</v>
      </c>
    </row>
    <row r="97" spans="1:10">
      <c r="A97" s="283"/>
      <c r="B97" s="283"/>
      <c r="C97" s="283"/>
      <c r="D97" s="283"/>
      <c r="E97" s="283"/>
      <c r="F97" s="283"/>
      <c r="G97" s="283"/>
      <c r="H97" s="283"/>
      <c r="I97" s="284" t="s">
        <v>263</v>
      </c>
      <c r="J97" s="284"/>
    </row>
    <row r="98" spans="1:10" ht="15.75">
      <c r="A98" s="22"/>
      <c r="B98" s="22"/>
      <c r="C98" s="22"/>
      <c r="D98" s="22"/>
      <c r="E98" s="22"/>
      <c r="F98" s="22"/>
      <c r="G98" s="22"/>
      <c r="H98" s="22"/>
      <c r="I98" s="285" t="s">
        <v>462</v>
      </c>
      <c r="J98" s="285"/>
    </row>
    <row r="99" spans="1:10" ht="15.75">
      <c r="A99" s="22"/>
      <c r="B99" s="22"/>
      <c r="C99" s="22"/>
      <c r="D99" s="22"/>
      <c r="E99" s="22"/>
      <c r="F99" s="22"/>
      <c r="G99" s="22"/>
      <c r="H99" s="22"/>
      <c r="I99" s="22"/>
      <c r="J99" s="285"/>
    </row>
    <row r="100" spans="1:10" ht="15.75">
      <c r="A100" s="22"/>
      <c r="B100" s="22"/>
      <c r="C100" s="22"/>
      <c r="D100" s="22"/>
      <c r="E100" s="22"/>
      <c r="F100" s="22"/>
      <c r="G100" s="22"/>
      <c r="H100" s="22"/>
      <c r="I100" s="22"/>
      <c r="J100" s="285"/>
    </row>
    <row r="101" spans="1:10" ht="15.75">
      <c r="A101" s="22"/>
      <c r="B101" s="22"/>
      <c r="C101" s="22"/>
      <c r="D101" s="22"/>
      <c r="E101" s="22"/>
      <c r="F101" s="22"/>
      <c r="G101" s="22"/>
      <c r="H101" s="22"/>
      <c r="I101" s="22"/>
      <c r="J101" s="285"/>
    </row>
    <row r="102" spans="1:10" ht="15.75">
      <c r="A102" s="22"/>
      <c r="B102" s="286"/>
      <c r="C102" s="22"/>
      <c r="D102" s="22"/>
      <c r="E102" s="22"/>
      <c r="F102" s="22"/>
      <c r="G102" s="22"/>
      <c r="H102" s="22"/>
      <c r="I102" s="22"/>
      <c r="J102" s="285"/>
    </row>
    <row r="103" spans="1:10">
      <c r="A103" s="22"/>
      <c r="B103" s="286"/>
      <c r="C103" s="22"/>
      <c r="D103" s="22"/>
      <c r="E103" s="22"/>
      <c r="F103" s="22"/>
      <c r="G103" s="22"/>
      <c r="H103" s="22"/>
      <c r="I103" s="22"/>
      <c r="J103" s="22"/>
    </row>
    <row r="104" spans="1:10">
      <c r="A104" s="22"/>
      <c r="B104" s="286"/>
      <c r="C104" s="22"/>
      <c r="D104" s="22"/>
      <c r="E104" s="22"/>
      <c r="F104" s="22"/>
      <c r="G104" s="22"/>
      <c r="H104" s="22"/>
      <c r="I104" s="22"/>
      <c r="J104" s="22"/>
    </row>
    <row r="105" spans="1:10">
      <c r="A105" s="22"/>
      <c r="B105" s="286"/>
      <c r="C105" s="22"/>
      <c r="D105" s="22"/>
      <c r="E105" s="22"/>
      <c r="F105" s="22"/>
      <c r="G105" s="22"/>
      <c r="H105" s="22"/>
      <c r="I105" s="22"/>
      <c r="J105" s="22"/>
    </row>
    <row r="106" spans="1:10">
      <c r="A106" s="22"/>
      <c r="B106" s="22"/>
      <c r="C106" s="22"/>
      <c r="D106" s="22"/>
      <c r="E106" s="22"/>
      <c r="F106" s="22"/>
      <c r="G106" s="22"/>
      <c r="H106" s="22"/>
      <c r="I106" s="22"/>
      <c r="J106" s="22"/>
    </row>
    <row r="107" spans="1:10">
      <c r="A107" s="22"/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0">
      <c r="A108" s="22"/>
      <c r="B108" s="22"/>
      <c r="C108" s="22"/>
      <c r="D108" s="22"/>
      <c r="E108" s="22"/>
      <c r="F108" s="22"/>
      <c r="G108" s="22"/>
      <c r="H108" s="22"/>
      <c r="I108" s="22"/>
      <c r="J108" s="22"/>
    </row>
    <row r="109" spans="1:10">
      <c r="A109" s="22"/>
      <c r="B109" s="22"/>
      <c r="C109" s="22"/>
      <c r="D109" s="22"/>
      <c r="E109" s="22"/>
      <c r="F109" s="22"/>
      <c r="G109" s="22"/>
      <c r="H109" s="22"/>
      <c r="I109" s="22"/>
      <c r="J109" s="22"/>
    </row>
    <row r="110" spans="1:10">
      <c r="A110" s="22"/>
      <c r="B110" s="22"/>
      <c r="C110" s="22"/>
      <c r="D110" s="22"/>
      <c r="E110" s="22"/>
      <c r="F110" s="22"/>
      <c r="G110" s="22"/>
      <c r="H110" s="22"/>
      <c r="I110" s="22"/>
      <c r="J110" s="22"/>
    </row>
    <row r="111" spans="1:10">
      <c r="A111" s="22"/>
      <c r="B111" s="22"/>
      <c r="C111" s="22"/>
      <c r="D111" s="22"/>
      <c r="E111" s="22"/>
      <c r="F111" s="22"/>
      <c r="G111" s="22"/>
      <c r="H111" s="22"/>
      <c r="I111" s="22"/>
      <c r="J111" s="22"/>
    </row>
    <row r="112" spans="1:10">
      <c r="A112" s="22"/>
      <c r="B112" s="22"/>
      <c r="C112" s="22"/>
      <c r="D112" s="22"/>
      <c r="E112" s="22"/>
      <c r="F112" s="22"/>
      <c r="G112" s="22"/>
      <c r="H112" s="22"/>
      <c r="I112" s="22"/>
      <c r="J112" s="22"/>
    </row>
    <row r="113" spans="1:10">
      <c r="A113" s="22"/>
      <c r="B113" s="22"/>
      <c r="C113" s="22"/>
      <c r="D113" s="22"/>
      <c r="E113" s="22"/>
      <c r="F113" s="22"/>
      <c r="G113" s="22"/>
      <c r="H113" s="22"/>
      <c r="I113" s="22"/>
      <c r="J113" s="22"/>
    </row>
    <row r="114" spans="1:10">
      <c r="A114" s="22"/>
      <c r="B114" s="22"/>
      <c r="C114" s="22"/>
      <c r="D114" s="22"/>
      <c r="E114" s="22"/>
      <c r="F114" s="22"/>
      <c r="G114" s="22"/>
      <c r="H114" s="22"/>
      <c r="I114" s="22"/>
      <c r="J114" s="22"/>
    </row>
    <row r="115" spans="1:10">
      <c r="A115" s="22"/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1:10">
      <c r="A116" s="22"/>
      <c r="B116" s="22"/>
      <c r="C116" s="22"/>
      <c r="D116" s="22"/>
      <c r="E116" s="22"/>
      <c r="F116" s="22"/>
      <c r="G116" s="22"/>
      <c r="H116" s="22"/>
      <c r="I116" s="22"/>
      <c r="J116" s="22"/>
    </row>
    <row r="117" spans="1:10">
      <c r="A117" s="22"/>
      <c r="B117" s="22"/>
      <c r="C117" s="22"/>
      <c r="D117" s="22"/>
      <c r="E117" s="22"/>
      <c r="F117" s="22"/>
      <c r="G117" s="22"/>
      <c r="H117" s="22"/>
      <c r="I117" s="22"/>
      <c r="J117" s="22"/>
    </row>
    <row r="118" spans="1:10">
      <c r="A118" s="22"/>
      <c r="B118" s="22"/>
      <c r="C118" s="22"/>
      <c r="D118" s="22"/>
      <c r="E118" s="22"/>
      <c r="F118" s="22"/>
      <c r="G118" s="22"/>
      <c r="H118" s="22"/>
      <c r="I118" s="22"/>
      <c r="J118" s="22"/>
    </row>
    <row r="119" spans="1:10">
      <c r="A119" s="22"/>
      <c r="B119" s="22"/>
      <c r="C119" s="22"/>
      <c r="D119" s="22"/>
      <c r="E119" s="22"/>
      <c r="F119" s="22"/>
      <c r="G119" s="22"/>
      <c r="H119" s="22"/>
      <c r="I119" s="22"/>
      <c r="J119" s="22"/>
    </row>
    <row r="120" spans="1:10">
      <c r="A120" s="22"/>
      <c r="B120" s="22"/>
      <c r="C120" s="22"/>
      <c r="D120" s="22"/>
      <c r="E120" s="22"/>
      <c r="F120" s="22"/>
      <c r="G120" s="22"/>
      <c r="H120" s="22"/>
      <c r="I120" s="22"/>
      <c r="J120" s="22"/>
    </row>
    <row r="121" spans="1:10">
      <c r="A121" s="22"/>
      <c r="B121" s="22"/>
      <c r="C121" s="22"/>
      <c r="D121" s="22"/>
      <c r="E121" s="22"/>
      <c r="F121" s="22"/>
      <c r="G121" s="22"/>
      <c r="H121" s="22"/>
      <c r="I121" s="22"/>
      <c r="J121" s="22"/>
    </row>
    <row r="122" spans="1:10">
      <c r="A122" s="22"/>
      <c r="B122" s="22"/>
      <c r="C122" s="22"/>
      <c r="D122" s="22"/>
      <c r="E122" s="22"/>
      <c r="F122" s="22"/>
      <c r="G122" s="22"/>
      <c r="H122" s="22"/>
      <c r="I122" s="22"/>
      <c r="J122" s="22"/>
    </row>
    <row r="123" spans="1:10">
      <c r="A123" s="22"/>
      <c r="B123" s="22"/>
      <c r="C123" s="22"/>
      <c r="D123" s="22"/>
      <c r="E123" s="22"/>
      <c r="F123" s="22"/>
      <c r="G123" s="22"/>
      <c r="H123" s="22"/>
      <c r="I123" s="22"/>
      <c r="J123" s="22"/>
    </row>
    <row r="124" spans="1:10">
      <c r="A124" s="22"/>
      <c r="B124" s="22"/>
      <c r="C124" s="22"/>
      <c r="D124" s="22"/>
      <c r="E124" s="22"/>
      <c r="F124" s="22"/>
      <c r="G124" s="22"/>
      <c r="H124" s="22"/>
      <c r="I124" s="22"/>
      <c r="J124" s="22"/>
    </row>
    <row r="125" spans="1:10">
      <c r="A125" s="22"/>
      <c r="B125" s="22"/>
      <c r="C125" s="22"/>
      <c r="D125" s="22"/>
      <c r="E125" s="22"/>
      <c r="F125" s="22"/>
      <c r="G125" s="22"/>
      <c r="H125" s="22"/>
      <c r="I125" s="22"/>
      <c r="J125" s="22"/>
    </row>
    <row r="126" spans="1:10">
      <c r="A126" s="22"/>
      <c r="B126" s="22"/>
      <c r="C126" s="22"/>
      <c r="D126" s="22"/>
      <c r="E126" s="22"/>
      <c r="F126" s="22"/>
      <c r="G126" s="22"/>
      <c r="H126" s="22"/>
      <c r="I126" s="22"/>
      <c r="J126" s="22"/>
    </row>
    <row r="127" spans="1:10">
      <c r="A127" s="22"/>
      <c r="B127" s="22"/>
      <c r="C127" s="22"/>
      <c r="D127" s="22"/>
      <c r="E127" s="22"/>
      <c r="F127" s="22"/>
      <c r="G127" s="22"/>
      <c r="H127" s="22"/>
      <c r="I127" s="22"/>
      <c r="J127" s="22"/>
    </row>
    <row r="128" spans="1:10">
      <c r="A128" s="22"/>
      <c r="B128" s="22"/>
      <c r="C128" s="22"/>
      <c r="D128" s="22"/>
      <c r="E128" s="22"/>
      <c r="F128" s="22"/>
      <c r="G128" s="22"/>
      <c r="H128" s="22"/>
      <c r="I128" s="22"/>
      <c r="J128" s="22"/>
    </row>
    <row r="129" spans="1:10">
      <c r="A129" s="22"/>
      <c r="B129" s="22"/>
      <c r="C129" s="22"/>
      <c r="D129" s="22"/>
      <c r="E129" s="22"/>
      <c r="F129" s="22"/>
      <c r="G129" s="22"/>
      <c r="H129" s="22"/>
      <c r="I129" s="22"/>
      <c r="J129" s="22"/>
    </row>
    <row r="130" spans="1:10">
      <c r="A130" s="22"/>
      <c r="B130" s="22"/>
      <c r="C130" s="22"/>
      <c r="D130" s="22"/>
      <c r="E130" s="22"/>
      <c r="F130" s="22"/>
      <c r="G130" s="22"/>
      <c r="H130" s="22"/>
      <c r="I130" s="22"/>
      <c r="J130" s="22"/>
    </row>
    <row r="131" spans="1:10">
      <c r="A131" s="22"/>
      <c r="B131" s="22"/>
      <c r="C131" s="22"/>
      <c r="D131" s="22"/>
      <c r="E131" s="22"/>
      <c r="F131" s="22"/>
      <c r="G131" s="22"/>
      <c r="H131" s="22"/>
      <c r="I131" s="22"/>
      <c r="J131" s="22"/>
    </row>
    <row r="132" spans="1:10">
      <c r="A132" s="22"/>
      <c r="B132" s="22"/>
      <c r="C132" s="22"/>
      <c r="D132" s="22"/>
      <c r="E132" s="22"/>
      <c r="F132" s="22"/>
      <c r="G132" s="22"/>
      <c r="H132" s="22"/>
      <c r="I132" s="22"/>
      <c r="J132" s="22"/>
    </row>
    <row r="133" spans="1:10">
      <c r="A133" s="22"/>
      <c r="B133" s="22"/>
      <c r="C133" s="22"/>
      <c r="D133" s="22"/>
      <c r="E133" s="22"/>
      <c r="F133" s="22"/>
      <c r="G133" s="22"/>
      <c r="H133" s="22"/>
      <c r="I133" s="22"/>
      <c r="J133" s="22"/>
    </row>
    <row r="134" spans="1:10">
      <c r="A134" s="22"/>
      <c r="B134" s="22"/>
      <c r="C134" s="22"/>
      <c r="D134" s="22"/>
      <c r="E134" s="22"/>
      <c r="F134" s="22"/>
      <c r="G134" s="22"/>
      <c r="H134" s="22"/>
      <c r="I134" s="22"/>
      <c r="J134" s="22"/>
    </row>
    <row r="135" spans="1:10">
      <c r="A135" s="22"/>
      <c r="B135" s="22"/>
      <c r="C135" s="22"/>
      <c r="D135" s="22"/>
      <c r="E135" s="22"/>
      <c r="F135" s="22"/>
      <c r="G135" s="22"/>
      <c r="H135" s="22"/>
      <c r="I135" s="22"/>
      <c r="J135" s="22"/>
    </row>
    <row r="136" spans="1:10">
      <c r="A136" s="22"/>
      <c r="B136" s="22"/>
      <c r="C136" s="22"/>
      <c r="D136" s="22"/>
      <c r="E136" s="22"/>
      <c r="F136" s="22"/>
      <c r="G136" s="22"/>
      <c r="H136" s="22"/>
      <c r="I136" s="22"/>
      <c r="J136" s="22"/>
    </row>
    <row r="137" spans="1:10">
      <c r="A137" s="22"/>
      <c r="B137" s="22"/>
      <c r="C137" s="22"/>
      <c r="D137" s="22"/>
      <c r="E137" s="22"/>
      <c r="F137" s="22"/>
      <c r="G137" s="22"/>
      <c r="H137" s="22"/>
      <c r="I137" s="22"/>
      <c r="J137" s="22"/>
    </row>
    <row r="138" spans="1:10">
      <c r="A138" s="22"/>
      <c r="B138" s="22"/>
      <c r="C138" s="22"/>
      <c r="D138" s="22"/>
      <c r="E138" s="22"/>
      <c r="F138" s="22"/>
      <c r="G138" s="22"/>
      <c r="H138" s="22"/>
      <c r="I138" s="22"/>
      <c r="J138" s="22"/>
    </row>
    <row r="139" spans="1:10">
      <c r="A139" s="22"/>
      <c r="B139" s="22"/>
      <c r="C139" s="22"/>
      <c r="D139" s="22"/>
      <c r="E139" s="22"/>
      <c r="F139" s="22"/>
      <c r="G139" s="22"/>
      <c r="H139" s="22"/>
      <c r="I139" s="22"/>
      <c r="J139" s="22"/>
    </row>
    <row r="140" spans="1:10">
      <c r="A140" s="22"/>
      <c r="B140" s="22"/>
      <c r="C140" s="22"/>
      <c r="D140" s="22"/>
      <c r="E140" s="22"/>
      <c r="F140" s="22"/>
      <c r="G140" s="22"/>
      <c r="H140" s="22"/>
      <c r="I140" s="22"/>
      <c r="J140" s="22"/>
    </row>
    <row r="141" spans="1:10">
      <c r="A141" s="22"/>
      <c r="B141" s="22"/>
      <c r="C141" s="22"/>
      <c r="D141" s="22"/>
      <c r="E141" s="22"/>
      <c r="F141" s="22"/>
      <c r="G141" s="22"/>
      <c r="H141" s="22"/>
      <c r="I141" s="22"/>
      <c r="J141" s="22"/>
    </row>
    <row r="142" spans="1:10">
      <c r="A142" s="22"/>
      <c r="B142" s="22"/>
      <c r="C142" s="22"/>
      <c r="D142" s="22"/>
      <c r="E142" s="22"/>
      <c r="F142" s="22"/>
      <c r="G142" s="22"/>
      <c r="H142" s="22"/>
      <c r="I142" s="22"/>
      <c r="J142" s="22"/>
    </row>
    <row r="143" spans="1:10">
      <c r="A143" s="22"/>
      <c r="B143" s="22"/>
      <c r="C143" s="22"/>
      <c r="D143" s="22"/>
      <c r="E143" s="22"/>
      <c r="F143" s="22"/>
      <c r="G143" s="22"/>
      <c r="H143" s="22"/>
      <c r="I143" s="22"/>
      <c r="J143" s="22"/>
    </row>
    <row r="144" spans="1:10">
      <c r="A144" s="22"/>
      <c r="B144" s="22"/>
      <c r="C144" s="22"/>
      <c r="D144" s="22"/>
      <c r="E144" s="22"/>
      <c r="F144" s="22"/>
      <c r="G144" s="22"/>
      <c r="H144" s="22"/>
      <c r="I144" s="22"/>
      <c r="J144" s="22"/>
    </row>
    <row r="145" spans="1:10">
      <c r="A145" s="22"/>
      <c r="B145" s="22"/>
      <c r="C145" s="22"/>
      <c r="D145" s="22"/>
      <c r="E145" s="22"/>
      <c r="F145" s="22"/>
      <c r="G145" s="22"/>
      <c r="H145" s="22"/>
      <c r="I145" s="22"/>
      <c r="J145" s="22"/>
    </row>
    <row r="146" spans="1:10">
      <c r="A146" s="22"/>
      <c r="B146" s="22"/>
      <c r="C146" s="22"/>
      <c r="D146" s="22"/>
      <c r="E146" s="22"/>
      <c r="F146" s="22"/>
      <c r="G146" s="22"/>
      <c r="H146" s="22"/>
      <c r="I146" s="22"/>
      <c r="J146" s="22"/>
    </row>
    <row r="147" spans="1:10">
      <c r="A147" s="22"/>
      <c r="B147" s="22"/>
      <c r="C147" s="22"/>
      <c r="D147" s="22"/>
      <c r="E147" s="22"/>
      <c r="F147" s="22"/>
      <c r="G147" s="22"/>
      <c r="H147" s="22"/>
      <c r="I147" s="22"/>
      <c r="J147" s="22"/>
    </row>
    <row r="148" spans="1:10">
      <c r="A148" s="22"/>
      <c r="B148" s="22"/>
      <c r="C148" s="22"/>
      <c r="D148" s="22"/>
      <c r="E148" s="22"/>
      <c r="F148" s="22"/>
      <c r="G148" s="22"/>
      <c r="H148" s="22"/>
      <c r="I148" s="22"/>
      <c r="J148" s="22"/>
    </row>
    <row r="149" spans="1:10">
      <c r="A149" s="22"/>
      <c r="B149" s="22"/>
      <c r="C149" s="22"/>
      <c r="D149" s="22"/>
      <c r="E149" s="22"/>
      <c r="F149" s="22"/>
      <c r="G149" s="22"/>
      <c r="H149" s="22"/>
      <c r="I149" s="22"/>
      <c r="J149" s="22"/>
    </row>
    <row r="150" spans="1:10">
      <c r="A150" s="22"/>
      <c r="B150" s="22"/>
      <c r="C150" s="22"/>
      <c r="D150" s="22"/>
      <c r="E150" s="22"/>
      <c r="F150" s="22"/>
      <c r="G150" s="22"/>
      <c r="H150" s="22"/>
      <c r="I150" s="22"/>
      <c r="J150" s="22"/>
    </row>
    <row r="151" spans="1:10">
      <c r="A151" s="22"/>
      <c r="B151" s="22"/>
      <c r="C151" s="22"/>
      <c r="D151" s="22"/>
      <c r="E151" s="22"/>
      <c r="F151" s="22"/>
      <c r="G151" s="22"/>
      <c r="H151" s="22"/>
      <c r="I151" s="22"/>
      <c r="J151" s="22"/>
    </row>
    <row r="152" spans="1:10">
      <c r="A152" s="22"/>
      <c r="B152" s="22"/>
      <c r="C152" s="22"/>
      <c r="D152" s="22"/>
      <c r="E152" s="22"/>
      <c r="F152" s="22"/>
      <c r="G152" s="22"/>
      <c r="H152" s="22"/>
      <c r="I152" s="22"/>
      <c r="J152" s="22"/>
    </row>
    <row r="153" spans="1:10">
      <c r="A153" s="22"/>
      <c r="B153" s="22"/>
      <c r="C153" s="22"/>
      <c r="D153" s="22"/>
      <c r="E153" s="22"/>
      <c r="F153" s="22"/>
      <c r="G153" s="22"/>
      <c r="H153" s="22"/>
      <c r="I153" s="22"/>
      <c r="J153" s="22"/>
    </row>
    <row r="154" spans="1:10">
      <c r="A154" s="22"/>
      <c r="B154" s="22"/>
      <c r="C154" s="22"/>
      <c r="D154" s="22"/>
      <c r="E154" s="22"/>
      <c r="F154" s="22"/>
      <c r="G154" s="22"/>
      <c r="H154" s="22"/>
      <c r="I154" s="22"/>
      <c r="J154" s="22"/>
    </row>
    <row r="155" spans="1:10">
      <c r="A155" s="22"/>
      <c r="B155" s="22"/>
      <c r="C155" s="22"/>
      <c r="D155" s="22"/>
      <c r="E155" s="22"/>
      <c r="F155" s="22"/>
      <c r="G155" s="22"/>
      <c r="H155" s="22"/>
      <c r="I155" s="22"/>
      <c r="J155" s="22"/>
    </row>
    <row r="156" spans="1:10">
      <c r="A156" s="22"/>
      <c r="B156" s="22"/>
      <c r="C156" s="22"/>
      <c r="D156" s="22"/>
      <c r="E156" s="22"/>
      <c r="F156" s="22"/>
      <c r="G156" s="22"/>
      <c r="H156" s="22"/>
      <c r="I156" s="22"/>
      <c r="J156" s="22"/>
    </row>
    <row r="157" spans="1:10">
      <c r="A157" s="22"/>
      <c r="B157" s="22"/>
      <c r="C157" s="22"/>
      <c r="D157" s="22"/>
      <c r="E157" s="22"/>
      <c r="F157" s="22"/>
      <c r="G157" s="22"/>
      <c r="H157" s="22"/>
      <c r="I157" s="22"/>
      <c r="J157" s="22"/>
    </row>
    <row r="158" spans="1:10">
      <c r="A158" s="22"/>
      <c r="B158" s="22"/>
      <c r="C158" s="22"/>
      <c r="D158" s="22"/>
      <c r="E158" s="22"/>
      <c r="F158" s="22"/>
      <c r="G158" s="22"/>
      <c r="H158" s="22"/>
      <c r="I158" s="22"/>
      <c r="J158" s="22"/>
    </row>
    <row r="159" spans="1:10">
      <c r="A159" s="22"/>
      <c r="B159" s="22"/>
      <c r="C159" s="22"/>
      <c r="D159" s="22"/>
      <c r="E159" s="22"/>
      <c r="F159" s="22"/>
      <c r="G159" s="22"/>
      <c r="H159" s="22"/>
      <c r="I159" s="22"/>
      <c r="J159" s="22"/>
    </row>
    <row r="160" spans="1:10">
      <c r="A160" s="22"/>
      <c r="B160" s="22"/>
      <c r="C160" s="22"/>
      <c r="D160" s="22"/>
      <c r="E160" s="22"/>
      <c r="F160" s="22"/>
      <c r="G160" s="22"/>
      <c r="H160" s="22"/>
      <c r="I160" s="22"/>
      <c r="J160" s="22"/>
    </row>
    <row r="161" spans="1:10">
      <c r="A161" s="22"/>
      <c r="B161" s="22"/>
      <c r="C161" s="22"/>
      <c r="D161" s="22"/>
      <c r="E161" s="22"/>
      <c r="F161" s="22"/>
      <c r="G161" s="22"/>
      <c r="H161" s="22"/>
      <c r="I161" s="22"/>
      <c r="J161" s="22"/>
    </row>
    <row r="162" spans="1:10">
      <c r="A162" s="22"/>
      <c r="B162" s="22"/>
      <c r="C162" s="22"/>
      <c r="D162" s="22"/>
      <c r="E162" s="22"/>
      <c r="F162" s="22"/>
      <c r="G162" s="22"/>
      <c r="H162" s="22"/>
      <c r="I162" s="22"/>
      <c r="J162" s="22"/>
    </row>
    <row r="163" spans="1:10">
      <c r="A163" s="22"/>
      <c r="B163" s="22"/>
      <c r="C163" s="22"/>
      <c r="D163" s="22"/>
      <c r="E163" s="22"/>
      <c r="F163" s="22"/>
      <c r="G163" s="22"/>
      <c r="H163" s="22"/>
      <c r="I163" s="22"/>
      <c r="J163" s="22"/>
    </row>
    <row r="164" spans="1:10">
      <c r="A164" s="22"/>
      <c r="B164" s="22"/>
      <c r="C164" s="22"/>
      <c r="D164" s="22"/>
      <c r="E164" s="22"/>
      <c r="F164" s="22"/>
      <c r="G164" s="22"/>
      <c r="H164" s="22"/>
      <c r="I164" s="22"/>
      <c r="J164" s="22"/>
    </row>
    <row r="165" spans="1:10">
      <c r="A165" s="22"/>
      <c r="B165" s="22"/>
      <c r="C165" s="22"/>
      <c r="D165" s="22"/>
      <c r="E165" s="22"/>
      <c r="F165" s="22"/>
      <c r="G165" s="22"/>
      <c r="H165" s="22"/>
      <c r="I165" s="22"/>
      <c r="J165" s="22"/>
    </row>
    <row r="166" spans="1:10">
      <c r="A166" s="22"/>
      <c r="B166" s="22"/>
      <c r="C166" s="22"/>
      <c r="D166" s="22"/>
      <c r="E166" s="22"/>
      <c r="F166" s="22"/>
      <c r="G166" s="22"/>
      <c r="H166" s="22"/>
      <c r="I166" s="22"/>
      <c r="J166" s="22"/>
    </row>
    <row r="167" spans="1:10">
      <c r="A167" s="22"/>
      <c r="B167" s="22"/>
      <c r="C167" s="22"/>
      <c r="D167" s="22"/>
      <c r="E167" s="22"/>
      <c r="F167" s="22"/>
      <c r="G167" s="22"/>
      <c r="H167" s="22"/>
      <c r="I167" s="22"/>
      <c r="J167" s="22"/>
    </row>
    <row r="168" spans="1:10">
      <c r="A168" s="22"/>
      <c r="B168" s="22"/>
      <c r="C168" s="22"/>
      <c r="D168" s="22"/>
      <c r="E168" s="22"/>
      <c r="F168" s="22"/>
      <c r="G168" s="22"/>
      <c r="H168" s="22"/>
      <c r="I168" s="22"/>
      <c r="J168" s="22"/>
    </row>
    <row r="169" spans="1:10">
      <c r="A169" s="22"/>
      <c r="B169" s="22"/>
      <c r="C169" s="22"/>
      <c r="D169" s="22"/>
      <c r="E169" s="22"/>
      <c r="F169" s="22"/>
      <c r="G169" s="22"/>
      <c r="H169" s="22"/>
      <c r="I169" s="22"/>
      <c r="J169" s="22"/>
    </row>
    <row r="170" spans="1:10">
      <c r="A170" s="22"/>
      <c r="B170" s="22"/>
      <c r="C170" s="22"/>
      <c r="D170" s="22"/>
      <c r="E170" s="22"/>
      <c r="F170" s="22"/>
      <c r="G170" s="22"/>
      <c r="H170" s="22"/>
      <c r="I170" s="22"/>
      <c r="J170" s="22"/>
    </row>
    <row r="171" spans="1:10">
      <c r="A171" s="22"/>
      <c r="B171" s="22"/>
      <c r="C171" s="22"/>
      <c r="D171" s="22"/>
      <c r="E171" s="22"/>
      <c r="F171" s="22"/>
      <c r="G171" s="22"/>
      <c r="H171" s="22"/>
      <c r="I171" s="22"/>
      <c r="J171" s="22"/>
    </row>
    <row r="172" spans="1:10">
      <c r="A172" s="22"/>
      <c r="B172" s="22"/>
      <c r="C172" s="22"/>
      <c r="D172" s="22"/>
      <c r="E172" s="22"/>
      <c r="F172" s="22"/>
      <c r="G172" s="22"/>
      <c r="H172" s="22"/>
      <c r="I172" s="22"/>
      <c r="J172" s="22"/>
    </row>
    <row r="173" spans="1:10">
      <c r="A173" s="22"/>
      <c r="B173" s="22"/>
      <c r="C173" s="22"/>
      <c r="D173" s="22"/>
      <c r="E173" s="22"/>
      <c r="F173" s="22"/>
      <c r="G173" s="22"/>
      <c r="H173" s="22"/>
      <c r="I173" s="22"/>
      <c r="J173" s="22"/>
    </row>
    <row r="174" spans="1:10">
      <c r="A174" s="22"/>
      <c r="B174" s="22"/>
      <c r="C174" s="22"/>
      <c r="D174" s="22"/>
      <c r="E174" s="22"/>
      <c r="F174" s="22"/>
      <c r="G174" s="22"/>
      <c r="H174" s="22"/>
      <c r="I174" s="22"/>
      <c r="J174" s="22"/>
    </row>
    <row r="175" spans="1:10">
      <c r="A175" s="22"/>
      <c r="B175" s="22"/>
      <c r="C175" s="22"/>
      <c r="D175" s="22"/>
      <c r="E175" s="22"/>
      <c r="F175" s="22"/>
      <c r="G175" s="22"/>
      <c r="H175" s="22"/>
      <c r="I175" s="22"/>
      <c r="J175" s="22"/>
    </row>
    <row r="176" spans="1:10">
      <c r="A176" s="22"/>
      <c r="B176" s="22"/>
      <c r="C176" s="22"/>
      <c r="D176" s="22"/>
      <c r="E176" s="22"/>
      <c r="F176" s="22"/>
      <c r="G176" s="22"/>
      <c r="H176" s="22"/>
      <c r="I176" s="22"/>
      <c r="J176" s="22"/>
    </row>
    <row r="177" spans="1:10">
      <c r="A177" s="22"/>
      <c r="B177" s="22"/>
      <c r="C177" s="22"/>
      <c r="D177" s="22"/>
      <c r="E177" s="22"/>
      <c r="F177" s="22"/>
      <c r="G177" s="22"/>
      <c r="H177" s="22"/>
      <c r="I177" s="22"/>
      <c r="J177" s="22"/>
    </row>
    <row r="178" spans="1:10">
      <c r="A178" s="22"/>
      <c r="B178" s="22"/>
      <c r="C178" s="22"/>
      <c r="D178" s="22"/>
      <c r="E178" s="22"/>
      <c r="F178" s="22"/>
      <c r="G178" s="22"/>
      <c r="H178" s="22"/>
      <c r="I178" s="22"/>
      <c r="J178" s="22"/>
    </row>
    <row r="179" spans="1:10">
      <c r="A179" s="22"/>
      <c r="B179" s="22"/>
      <c r="C179" s="22"/>
      <c r="D179" s="22"/>
      <c r="E179" s="22"/>
      <c r="F179" s="22"/>
      <c r="G179" s="22"/>
      <c r="H179" s="22"/>
      <c r="I179" s="22"/>
      <c r="J179" s="22"/>
    </row>
    <row r="180" spans="1:10">
      <c r="A180" s="22"/>
      <c r="B180" s="22"/>
      <c r="C180" s="22"/>
      <c r="D180" s="22"/>
      <c r="E180" s="22"/>
      <c r="F180" s="22"/>
      <c r="G180" s="22"/>
      <c r="H180" s="22"/>
      <c r="I180" s="22"/>
      <c r="J180" s="22"/>
    </row>
    <row r="181" spans="1:10">
      <c r="A181" s="22"/>
      <c r="B181" s="22"/>
      <c r="C181" s="22"/>
      <c r="D181" s="22"/>
      <c r="E181" s="22"/>
      <c r="F181" s="22"/>
      <c r="G181" s="22"/>
      <c r="H181" s="22"/>
      <c r="I181" s="22"/>
      <c r="J181" s="22"/>
    </row>
    <row r="182" spans="1:10">
      <c r="A182" s="22"/>
      <c r="B182" s="22"/>
      <c r="C182" s="22"/>
      <c r="D182" s="22"/>
      <c r="E182" s="22"/>
      <c r="F182" s="22"/>
      <c r="G182" s="22"/>
      <c r="H182" s="22"/>
      <c r="I182" s="22"/>
      <c r="J182" s="22"/>
    </row>
    <row r="183" spans="1:10">
      <c r="A183" s="22"/>
      <c r="B183" s="22"/>
      <c r="C183" s="22"/>
      <c r="D183" s="22"/>
      <c r="E183" s="22"/>
      <c r="F183" s="22"/>
      <c r="G183" s="22"/>
      <c r="H183" s="22"/>
      <c r="I183" s="22"/>
      <c r="J183" s="22"/>
    </row>
    <row r="184" spans="1:10">
      <c r="A184" s="22"/>
      <c r="B184" s="22"/>
      <c r="C184" s="22"/>
      <c r="D184" s="22"/>
      <c r="E184" s="22"/>
      <c r="F184" s="22"/>
      <c r="G184" s="22"/>
      <c r="H184" s="22"/>
      <c r="I184" s="22"/>
      <c r="J184" s="22"/>
    </row>
    <row r="185" spans="1:10">
      <c r="A185" s="22"/>
      <c r="B185" s="22"/>
      <c r="C185" s="22"/>
      <c r="D185" s="22"/>
      <c r="E185" s="22"/>
      <c r="F185" s="22"/>
      <c r="G185" s="22"/>
      <c r="H185" s="22"/>
      <c r="I185" s="22"/>
      <c r="J185" s="22"/>
    </row>
    <row r="186" spans="1:10">
      <c r="A186" s="22"/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1:10">
      <c r="A187" s="22"/>
      <c r="B187" s="22"/>
      <c r="C187" s="22"/>
      <c r="D187" s="22"/>
      <c r="E187" s="22"/>
      <c r="F187" s="22"/>
      <c r="G187" s="22"/>
      <c r="H187" s="22"/>
      <c r="I187" s="22"/>
      <c r="J187" s="22"/>
    </row>
    <row r="188" spans="1:10">
      <c r="A188" s="22"/>
      <c r="B188" s="22"/>
      <c r="C188" s="22"/>
      <c r="D188" s="22"/>
      <c r="E188" s="22"/>
      <c r="F188" s="22"/>
      <c r="G188" s="22"/>
      <c r="H188" s="22"/>
      <c r="I188" s="22"/>
      <c r="J188" s="22"/>
    </row>
    <row r="189" spans="1:10">
      <c r="A189" s="22"/>
      <c r="B189" s="22"/>
      <c r="C189" s="22"/>
      <c r="D189" s="22"/>
      <c r="E189" s="22"/>
      <c r="F189" s="22"/>
      <c r="G189" s="22"/>
      <c r="H189" s="22"/>
      <c r="I189" s="22"/>
      <c r="J189" s="22"/>
    </row>
  </sheetData>
  <mergeCells count="59">
    <mergeCell ref="B11:F11"/>
    <mergeCell ref="A6:J6"/>
    <mergeCell ref="B7:F7"/>
    <mergeCell ref="B8:F8"/>
    <mergeCell ref="B9:F9"/>
    <mergeCell ref="B10:F10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66:F66"/>
    <mergeCell ref="B24:F24"/>
    <mergeCell ref="A56:J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78:F78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91:F91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2:F92"/>
    <mergeCell ref="B93:F93"/>
    <mergeCell ref="B94:F94"/>
    <mergeCell ref="B95:F95"/>
    <mergeCell ref="B96:F96"/>
  </mergeCells>
  <pageMargins left="0.33" right="0.17" top="0.5" bottom="0.35" header="0.24" footer="0.24"/>
  <pageSetup scale="89" orientation="portrait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Shen.Spjeg.faqa 1</vt:lpstr>
      <vt:lpstr>Shen.Spjeg.ne vazhdim</vt:lpstr>
      <vt:lpstr>Pasq.per AAM 1</vt:lpstr>
      <vt:lpstr>Pasq.per AAM 2</vt:lpstr>
      <vt:lpstr>Kop.</vt:lpstr>
      <vt:lpstr>Aktivet</vt:lpstr>
      <vt:lpstr>Pasivet</vt:lpstr>
      <vt:lpstr>Rez.1</vt:lpstr>
      <vt:lpstr>Aneks Statistikor</vt:lpstr>
      <vt:lpstr>aktivitet per BM</vt:lpstr>
      <vt:lpstr>Fluksi 1</vt:lpstr>
      <vt:lpstr>Kapitali 2</vt:lpstr>
      <vt:lpstr>'Aneks Statistikor'!Print_Area</vt:lpstr>
      <vt:lpstr>'Shen.Spjeg.ne vazhdim'!Print_Area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2014-03-27T13:07:37Z</cp:lastPrinted>
  <dcterms:created xsi:type="dcterms:W3CDTF">2002-02-16T18:16:52Z</dcterms:created>
  <dcterms:modified xsi:type="dcterms:W3CDTF">2014-03-27T13:07:43Z</dcterms:modified>
</cp:coreProperties>
</file>