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externalReferences>
    <externalReference r:id="rId3"/>
  </externalReference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1" i="18"/>
  <c r="B21"/>
  <c r="D22"/>
  <c r="D20"/>
  <c r="D19"/>
  <c r="D18"/>
  <c r="D17"/>
  <c r="D10"/>
  <c r="D28" l="1"/>
  <c r="B28"/>
  <c r="B30" s="1"/>
  <c r="B67" l="1"/>
  <c r="D67"/>
  <c r="D59"/>
  <c r="B59"/>
  <c r="D30"/>
  <c r="D35" s="1"/>
  <c r="B35"/>
  <c r="B50" s="1"/>
  <c r="D50" l="1"/>
  <c r="D71" s="1"/>
  <c r="B69"/>
  <c r="B71" s="1"/>
  <c r="D69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97" s="1"/>
  <c r="G99" s="1"/>
  <c r="G100" s="1"/>
  <c r="G5"/>
  <c r="G4"/>
</calcChain>
</file>

<file path=xl/sharedStrings.xml><?xml version="1.0" encoding="utf-8"?>
<sst xmlns="http://schemas.openxmlformats.org/spreadsheetml/2006/main" count="417" uniqueCount="268">
  <si>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</si>
  <si>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</si>
  <si>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</si>
  <si>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</si>
  <si>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</si>
  <si>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</si>
  <si>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</si>
  <si>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</si>
  <si>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</si>
  <si>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</si>
  <si>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</si>
  <si>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</si>
  <si>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</si>
  <si>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</si>
  <si>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</si>
  <si>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</si>
  <si>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</si>
  <si>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</si>
  <si>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</si>
  <si>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</si>
  <si>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</si>
  <si>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</si>
  <si>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</si>
  <si>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</si>
  <si>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</si>
  <si>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</si>
  <si>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</si>
  <si>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</si>
  <si>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</si>
  <si>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</si>
  <si>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</si>
  <si>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</si>
  <si>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</si>
  <si>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</si>
  <si>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</si>
  <si>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</si>
  <si>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</si>
  <si>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</si>
  <si>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</si>
  <si>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</si>
  <si>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</si>
  <si>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</si>
  <si>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</si>
  <si>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</si>
  <si>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</si>
  <si>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</si>
  <si>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</si>
  <si>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</si>
  <si>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</si>
  <si>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</si>
  <si>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</si>
  <si>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</si>
  <si>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</si>
  <si>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</si>
  <si>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</si>
  <si>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</si>
  <si>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</si>
  <si>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</si>
  <si>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</si>
  <si>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</si>
  <si>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</si>
  <si>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</si>
  <si>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</si>
  <si>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</si>
  <si>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</si>
  <si>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</si>
  <si>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</si>
  <si>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</si>
  <si>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</si>
  <si>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</si>
  <si>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</si>
  <si>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</si>
  <si>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</si>
  <si>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</si>
  <si>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</si>
  <si>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</si>
  <si>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</si>
  <si>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</si>
  <si>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</si>
  <si>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</si>
  <si>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</si>
  <si>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</si>
  <si>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</si>
  <si>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</si>
  <si>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</si>
  <si>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</si>
  <si>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</si>
  <si>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</si>
  <si>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</si>
  <si>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</si>
  <si>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</si>
  <si>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</si>
  <si>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</si>
  <si>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</si>
  <si>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</si>
  <si>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</si>
  <si>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</si>
  <si>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</si>
  <si>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</si>
  <si>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</si>
  <si>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</si>
  <si>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</si>
  <si>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</si>
  <si>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</si>
  <si>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</si>
  <si>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</si>
  <si>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</si>
  <si>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</si>
  <si>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</si>
  <si>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</si>
  <si>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</si>
  <si>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</si>
  <si>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</si>
  <si>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</si>
  <si>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</si>
  <si>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</si>
  <si>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</si>
  <si>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</si>
  <si>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</si>
  <si>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</si>
  <si>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</si>
  <si>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</si>
  <si>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</si>
  <si>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</si>
  <si>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</si>
  <si>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</si>
  <si>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</si>
  <si>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</si>
  <si>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</si>
  <si>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</si>
  <si>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</si>
  <si>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</si>
  <si>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</si>
  <si>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</si>
  <si>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</si>
  <si>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</si>
  <si>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</si>
  <si>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</si>
  <si>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</si>
  <si>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</si>
  <si>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</si>
  <si>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</si>
  <si>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</si>
  <si>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</si>
  <si>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</si>
  <si>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</si>
  <si>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</si>
  <si>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</si>
  <si>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</si>
  <si>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</si>
  <si>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</si>
  <si>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</si>
  <si>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</si>
  <si>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</si>
  <si>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</si>
  <si>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</si>
  <si>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</si>
  <si>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</si>
  <si>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</si>
  <si>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</si>
  <si>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</si>
  <si>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</si>
  <si>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</si>
  <si>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</si>
  <si>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</si>
  <si>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</si>
  <si>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</si>
  <si>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</si>
  <si>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</si>
  <si>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</si>
  <si>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</si>
  <si>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</si>
  <si>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</si>
  <si>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</si>
  <si>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</si>
  <si>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</si>
  <si>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</si>
  <si>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</si>
  <si>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</si>
  <si>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</si>
  <si>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</si>
  <si>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</si>
  <si>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</si>
  <si>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</si>
  <si>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</si>
  <si>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</si>
  <si>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</si>
  <si>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</si>
  <si>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</si>
  <si>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</si>
  <si>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</si>
  <si>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</si>
  <si>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</si>
  <si>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</si>
  <si>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</si>
  <si>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</si>
  <si>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</si>
  <si>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</si>
  <si>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</si>
  <si>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</si>
  <si>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</si>
  <si>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</si>
  <si>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</si>
  <si>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</si>
  <si>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</si>
  <si>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</si>
  <si>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</si>
  <si>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</si>
  <si>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</si>
  <si>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</si>
  <si>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</si>
  <si>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</si>
  <si>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</si>
  <si>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</si>
  <si>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</si>
  <si>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</si>
  <si>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</si>
  <si>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</si>
  <si>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</si>
  <si>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</si>
  <si>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</si>
  <si>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</si>
  <si>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</si>
  <si>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</si>
  <si>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</si>
  <si>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</si>
  <si>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</si>
  <si>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</si>
  <si>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</si>
  <si>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</si>
  <si>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</si>
  <si>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</si>
  <si>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</si>
  <si>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</si>
  <si>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</si>
  <si>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</si>
  <si>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</si>
  <si>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</si>
  <si>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</si>
  <si>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</si>
  <si>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</si>
  <si>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</si>
  <si>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</si>
  <si>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</si>
  <si>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</si>
  <si>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</si>
  <si>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</si>
  <si>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</si>
  <si>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</si>
  <si>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</si>
  <si>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</si>
  <si>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</si>
  <si>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</si>
  <si>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</si>
  <si>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</si>
  <si>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</si>
  <si>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</si>
  <si>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</si>
  <si>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</si>
  <si>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</si>
  <si>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</si>
  <si>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</si>
  <si>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</si>
  <si>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</si>
  <si>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</si>
  <si>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ELIRA</t>
  </si>
  <si>
    <t>J63423410S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</si>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</sst>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71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  <xf numFmtId="3" fontId="185" fillId="0" borderId="26" xfId="0" applyNumberFormat="1" applyFont="1" applyBorder="1" applyAlignment="1">
      <alignment horizontal="center" vertical="center"/>
    </xf>
    <xf numFmtId="3" fontId="13" fillId="0" borderId="27" xfId="0" applyNumberFormat="1" applyFont="1" applyBorder="1" applyAlignment="1">
      <alignment horizontal="center" vertical="center"/>
    </xf>
    <xf numFmtId="37" fontId="175" fillId="0" borderId="0" xfId="0" applyNumberFormat="1" applyFont="1" applyFill="1" applyBorder="1" applyAlignment="1" applyProtection="1"/>
    <xf numFmtId="3" fontId="185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Border="1" applyAlignment="1">
      <alignment vertical="center"/>
    </xf>
    <xf numFmtId="3" fontId="13" fillId="0" borderId="0" xfId="0" applyNumberFormat="1" applyFont="1" applyBorder="1" applyAlignment="1">
      <alignment horizontal="center" vertical="center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OTIRAQ%20KOLA\Downloads\BLANCI%20PERFUNDIMTAR%20ELIRA%2018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op."/>
      <sheetName val="Aktivet"/>
      <sheetName val="Pasivet"/>
      <sheetName val="PASH 1"/>
      <sheetName val="FLUKSI 16"/>
      <sheetName val="KAPITALI 18"/>
      <sheetName val="Kapitali 1"/>
      <sheetName val="AMM 17"/>
      <sheetName val="INVENTAR ANALITIK MAT. PRO.PROC"/>
      <sheetName val="MJETE TRANSPORTI"/>
      <sheetName val="INV MAKINERI PAJISJE"/>
      <sheetName val="Shenimet vazhdimi"/>
      <sheetName val="SHPENZIME TE TJERA"/>
      <sheetName val="Shenimet faqe 1"/>
    </sheetNames>
    <sheetDataSet>
      <sheetData sheetId="0"/>
      <sheetData sheetId="1"/>
      <sheetData sheetId="2"/>
      <sheetData sheetId="3">
        <row r="7">
          <cell r="G7">
            <v>60304019</v>
          </cell>
        </row>
        <row r="8">
          <cell r="G8">
            <v>5955101.9800000004</v>
          </cell>
        </row>
        <row r="12">
          <cell r="G12">
            <v>-32420654.875</v>
          </cell>
        </row>
        <row r="16">
          <cell r="G16">
            <v>-7847203</v>
          </cell>
        </row>
        <row r="22">
          <cell r="G22">
            <v>-57004.131271026396</v>
          </cell>
        </row>
        <row r="23">
          <cell r="G23">
            <v>-24389146.664999999</v>
          </cell>
        </row>
        <row r="36">
          <cell r="F36">
            <v>-913949.96</v>
          </cell>
          <cell r="G36">
            <v>-594614.6399999999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75"/>
  <sheetViews>
    <sheetView showGridLines="0" tabSelected="1" zoomScaleNormal="100" workbookViewId="0">
      <selection activeCell="D30" sqref="D30"/>
    </sheetView>
  </sheetViews>
  <sheetFormatPr defaultRowHeight="15"/>
  <cols>
    <col min="1" max="1" width="57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>
        <v>2018</v>
      </c>
    </row>
    <row r="2" spans="1:6">
      <c r="A2" s="42" t="s">
        <v>265</v>
      </c>
    </row>
    <row r="3" spans="1:6">
      <c r="A3" s="42" t="s">
        <v>266</v>
      </c>
    </row>
    <row r="4" spans="1:6">
      <c r="A4" s="42" t="s">
        <v>267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225</v>
      </c>
      <c r="B8" s="38"/>
      <c r="C8" s="39"/>
      <c r="D8" s="38"/>
      <c r="E8" s="46"/>
      <c r="F8" s="62" t="s">
        <v>261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256</v>
      </c>
      <c r="B10" s="65">
        <v>27839053</v>
      </c>
      <c r="C10" s="44"/>
      <c r="D10" s="50">
        <f>'[1]PASH 1'!$G$7</f>
        <v>60304019</v>
      </c>
      <c r="E10" s="43"/>
      <c r="F10" s="63" t="s">
        <v>262</v>
      </c>
    </row>
    <row r="11" spans="1:6">
      <c r="A11" s="49" t="s">
        <v>257</v>
      </c>
      <c r="B11" s="50"/>
      <c r="C11" s="44"/>
      <c r="E11" s="43"/>
      <c r="F11" s="63" t="s">
        <v>263</v>
      </c>
    </row>
    <row r="12" spans="1:6">
      <c r="A12" s="49" t="s">
        <v>258</v>
      </c>
      <c r="B12" s="50"/>
      <c r="C12" s="44"/>
      <c r="D12" s="50"/>
      <c r="E12" s="43"/>
      <c r="F12" s="63" t="s">
        <v>263</v>
      </c>
    </row>
    <row r="13" spans="1:6">
      <c r="A13" s="49" t="s">
        <v>259</v>
      </c>
      <c r="B13" s="50"/>
      <c r="C13" s="44"/>
      <c r="D13" s="50"/>
      <c r="E13" s="43"/>
      <c r="F13" s="63" t="s">
        <v>263</v>
      </c>
    </row>
    <row r="14" spans="1:6">
      <c r="A14" s="49" t="s">
        <v>260</v>
      </c>
      <c r="B14" s="50"/>
      <c r="C14" s="44"/>
      <c r="D14" s="50"/>
      <c r="E14" s="43"/>
      <c r="F14" s="63" t="s">
        <v>264</v>
      </c>
    </row>
    <row r="15" spans="1:6">
      <c r="A15" s="52" t="s">
        <v>226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227</v>
      </c>
      <c r="B17" s="65">
        <v>-3017154</v>
      </c>
      <c r="C17" s="44"/>
      <c r="D17" s="50">
        <f>'[1]PASH 1'!$G$8</f>
        <v>5955101.9800000004</v>
      </c>
      <c r="E17" s="43"/>
      <c r="F17" s="68"/>
    </row>
    <row r="18" spans="1:6">
      <c r="A18" s="52" t="s">
        <v>216</v>
      </c>
      <c r="B18" s="66">
        <v>-12993675.703080002</v>
      </c>
      <c r="C18" s="44"/>
      <c r="D18" s="50">
        <f>'[1]PASH 1'!$G$12</f>
        <v>-32420654.875</v>
      </c>
      <c r="E18" s="43"/>
      <c r="F18" s="68"/>
    </row>
    <row r="19" spans="1:6">
      <c r="A19" s="52" t="s">
        <v>228</v>
      </c>
      <c r="B19" s="65">
        <v>-1825115</v>
      </c>
      <c r="C19" s="44"/>
      <c r="D19" s="50">
        <f>'[1]PASH 1'!$G$22</f>
        <v>-57004.131271026396</v>
      </c>
      <c r="E19" s="43"/>
      <c r="F19" s="68"/>
    </row>
    <row r="20" spans="1:6">
      <c r="A20" s="52" t="s">
        <v>229</v>
      </c>
      <c r="B20" s="65">
        <v>-5048797</v>
      </c>
      <c r="C20" s="44"/>
      <c r="D20" s="50">
        <f>'[1]PASH 1'!$G$16</f>
        <v>-7847203</v>
      </c>
      <c r="E20" s="43"/>
      <c r="F20" s="68"/>
    </row>
    <row r="21" spans="1:6">
      <c r="A21" s="52" t="s">
        <v>230</v>
      </c>
      <c r="B21" s="66">
        <f>'[1]PASH 1'!$F$36</f>
        <v>-913949.96</v>
      </c>
      <c r="C21" s="44"/>
      <c r="D21" s="50">
        <f>'[1]PASH 1'!$G$36</f>
        <v>-594614.6399999999</v>
      </c>
      <c r="E21" s="43"/>
      <c r="F21" s="69"/>
    </row>
    <row r="22" spans="1:6">
      <c r="A22" s="52" t="s">
        <v>231</v>
      </c>
      <c r="B22" s="65">
        <v>-3270191.6826200001</v>
      </c>
      <c r="C22" s="44"/>
      <c r="D22" s="50">
        <f>'[1]PASH 1'!$G$23</f>
        <v>-24389146.664999999</v>
      </c>
      <c r="E22" s="43"/>
      <c r="F22" s="68"/>
    </row>
    <row r="23" spans="1:6">
      <c r="A23" s="52"/>
      <c r="B23" s="52"/>
      <c r="C23" s="52"/>
      <c r="D23" s="52"/>
      <c r="E23" s="43"/>
      <c r="F23" s="70"/>
    </row>
    <row r="24" spans="1:6">
      <c r="A24" s="52" t="s">
        <v>232</v>
      </c>
      <c r="B24" s="50"/>
      <c r="C24" s="44"/>
      <c r="D24" s="50"/>
      <c r="E24" s="43"/>
      <c r="F24" s="70"/>
    </row>
    <row r="25" spans="1:6">
      <c r="A25" s="52" t="s">
        <v>233</v>
      </c>
      <c r="B25" s="50"/>
      <c r="C25" s="44"/>
      <c r="D25" s="50"/>
      <c r="E25" s="43"/>
      <c r="F25" s="69"/>
    </row>
    <row r="26" spans="1:6">
      <c r="A26" s="52" t="s">
        <v>234</v>
      </c>
      <c r="B26" s="50"/>
      <c r="C26" s="44"/>
      <c r="D26" s="50"/>
      <c r="E26" s="43"/>
      <c r="F26" s="68"/>
    </row>
    <row r="27" spans="1:6">
      <c r="A27" s="64" t="s">
        <v>214</v>
      </c>
      <c r="B27" s="50"/>
      <c r="C27" s="44"/>
      <c r="D27" s="50"/>
      <c r="E27" s="43"/>
      <c r="F27" s="70"/>
    </row>
    <row r="28" spans="1:6" ht="15" customHeight="1">
      <c r="A28" s="53" t="s">
        <v>217</v>
      </c>
      <c r="B28" s="57">
        <f>SUM(B10:B22,B24:B27)</f>
        <v>770169.65429999772</v>
      </c>
      <c r="C28" s="44"/>
      <c r="D28" s="57">
        <f>SUM(D10:D22,D24:D27)</f>
        <v>950497.66872897744</v>
      </c>
      <c r="E28" s="43"/>
      <c r="F28" s="70"/>
    </row>
    <row r="29" spans="1:6" ht="15" customHeight="1">
      <c r="A29" s="52" t="s">
        <v>26</v>
      </c>
      <c r="B29" s="50">
        <v>-190015</v>
      </c>
      <c r="C29" s="44"/>
      <c r="D29" s="50">
        <v>-239122</v>
      </c>
      <c r="E29" s="43"/>
      <c r="F29" s="70"/>
    </row>
    <row r="30" spans="1:6" ht="15" customHeight="1">
      <c r="A30" s="53" t="s">
        <v>235</v>
      </c>
      <c r="B30" s="57">
        <f>SUM(B28:B29)</f>
        <v>580154.65429999772</v>
      </c>
      <c r="C30" s="45"/>
      <c r="D30" s="57">
        <f>SUM(D28:D29)</f>
        <v>711375.66872897744</v>
      </c>
      <c r="E30" s="43"/>
      <c r="F30" s="69"/>
    </row>
    <row r="31" spans="1:6" ht="15" customHeight="1">
      <c r="A31" s="52"/>
      <c r="B31" s="52"/>
      <c r="C31" s="52"/>
      <c r="D31" s="52"/>
      <c r="E31" s="43"/>
      <c r="F31" s="68"/>
    </row>
    <row r="32" spans="1:6" ht="15" customHeight="1">
      <c r="A32" s="54" t="s">
        <v>236</v>
      </c>
      <c r="B32" s="52"/>
      <c r="C32" s="52"/>
      <c r="D32" s="52"/>
      <c r="E32" s="43"/>
      <c r="F32" s="68"/>
    </row>
    <row r="33" spans="1:6" ht="15" customHeight="1">
      <c r="A33" s="52" t="s">
        <v>237</v>
      </c>
      <c r="B33" s="50"/>
      <c r="C33" s="44"/>
      <c r="D33" s="50"/>
      <c r="E33" s="43"/>
      <c r="F33" s="68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255</v>
      </c>
      <c r="B35" s="58">
        <f>B30+B33</f>
        <v>580154.65429999772</v>
      </c>
      <c r="C35" s="48"/>
      <c r="D35" s="58">
        <f>D30+D33</f>
        <v>711375.66872897744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238</v>
      </c>
      <c r="B37" s="53"/>
      <c r="C37" s="53"/>
      <c r="D37" s="53"/>
      <c r="E37" s="43"/>
      <c r="F37" s="36"/>
    </row>
    <row r="38" spans="1:6">
      <c r="A38" s="52" t="s">
        <v>239</v>
      </c>
      <c r="B38" s="50"/>
      <c r="C38" s="44"/>
      <c r="D38" s="50"/>
      <c r="E38" s="43"/>
      <c r="F38" s="36"/>
    </row>
    <row r="39" spans="1:6">
      <c r="A39" s="52" t="s">
        <v>240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67"/>
    </row>
    <row r="41" spans="1:6">
      <c r="A41" s="53" t="s">
        <v>241</v>
      </c>
      <c r="B41" s="36"/>
      <c r="C41" s="36"/>
      <c r="D41" s="36"/>
      <c r="E41" s="48"/>
      <c r="F41" s="36"/>
    </row>
    <row r="42" spans="1:6">
      <c r="A42" s="52" t="s">
        <v>242</v>
      </c>
      <c r="B42" s="45"/>
      <c r="C42" s="45"/>
      <c r="D42" s="45"/>
      <c r="E42" s="48"/>
      <c r="F42" s="36"/>
    </row>
    <row r="43" spans="1:6">
      <c r="A43" s="55" t="s">
        <v>243</v>
      </c>
      <c r="B43" s="50"/>
      <c r="C43" s="44"/>
      <c r="D43" s="50"/>
      <c r="E43" s="43"/>
      <c r="F43" s="36"/>
    </row>
    <row r="44" spans="1:6">
      <c r="A44" s="55" t="s">
        <v>244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245</v>
      </c>
      <c r="B46" s="36"/>
      <c r="C46" s="36"/>
      <c r="D46" s="36"/>
      <c r="E46" s="48"/>
      <c r="F46" s="36"/>
    </row>
    <row r="47" spans="1:6">
      <c r="A47" s="55" t="s">
        <v>243</v>
      </c>
      <c r="B47" s="50"/>
      <c r="C47" s="44"/>
      <c r="D47" s="50"/>
      <c r="E47" s="36"/>
      <c r="F47" s="36"/>
    </row>
    <row r="48" spans="1:6">
      <c r="A48" s="55" t="s">
        <v>244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580154.65429999772</v>
      </c>
      <c r="D50" s="59">
        <f>D35</f>
        <v>711375.66872897744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580154.65429999772</v>
      </c>
      <c r="D71" s="60">
        <f>D69+D50</f>
        <v>711375.66872897744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SOTIRAQ KOLA</cp:lastModifiedBy>
  <cp:lastPrinted>2016-10-03T09:59:38Z</cp:lastPrinted>
  <dcterms:created xsi:type="dcterms:W3CDTF">2012-01-19T09:31:29Z</dcterms:created>
  <dcterms:modified xsi:type="dcterms:W3CDTF">2019-07-28T17:32:49Z</dcterms:modified>
</cp:coreProperties>
</file>