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15570" windowHeight="9240" tabRatio="801" activeTab="1"/>
  </bookViews>
  <sheets>
    <sheet name="1-Pasqyra e Pozicioni Financiar" sheetId="17" r:id="rId1"/>
    <sheet name="2.1-Pasqyra e Perform. (natyra)" sheetId="20" r:id="rId2"/>
    <sheet name="3.1-CashFlow (indirekt)" sheetId="19" r:id="rId3"/>
    <sheet name="4-Pasq. e Levizjeve ne Kapital" sheetId="18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20"/>
  <c r="B55"/>
  <c r="D42"/>
  <c r="D47" s="1"/>
  <c r="D57" s="1"/>
  <c r="B42"/>
  <c r="B47" s="1"/>
  <c r="B57" s="1"/>
  <c r="E64" i="19" l="1"/>
  <c r="C64"/>
  <c r="E49"/>
  <c r="C49"/>
  <c r="E37"/>
  <c r="E66" s="1"/>
  <c r="E69" s="1"/>
  <c r="E72" s="1"/>
  <c r="C37"/>
  <c r="C66" s="1"/>
  <c r="C69" s="1"/>
  <c r="C72" s="1"/>
  <c r="J35" i="18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I11"/>
  <c r="K11" s="1"/>
  <c r="I10"/>
  <c r="K10" s="1"/>
  <c r="B24" l="1"/>
  <c r="I24" l="1"/>
  <c r="K24" s="1"/>
  <c r="B37"/>
  <c r="I37" s="1"/>
  <c r="K37" s="1"/>
  <c r="D107" i="17" l="1"/>
  <c r="D109" s="1"/>
  <c r="B107"/>
  <c r="B109" s="1"/>
  <c r="D92"/>
  <c r="B92"/>
  <c r="D75"/>
  <c r="B75"/>
  <c r="D55"/>
  <c r="B55"/>
  <c r="D33"/>
  <c r="B33"/>
  <c r="D94" l="1"/>
  <c r="D111" s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<sst xmlns="http://schemas.openxmlformats.org/spreadsheetml/2006/main" count="619" uniqueCount="420">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</sst>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5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/>
    </xf>
    <xf numFmtId="0" fontId="189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78" fillId="0" borderId="0" xfId="0" applyFont="1" applyBorder="1" applyAlignment="1">
      <alignment horizontal="left"/>
    </xf>
    <xf numFmtId="0" fontId="191" fillId="0" borderId="0" xfId="0" applyFont="1" applyBorder="1" applyAlignment="1">
      <alignment vertical="center"/>
    </xf>
    <xf numFmtId="38" fontId="181" fillId="0" borderId="0" xfId="0" applyNumberFormat="1" applyFont="1"/>
    <xf numFmtId="38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8" applyFont="1" applyFill="1" applyAlignment="1">
      <alignment horizontal="center"/>
    </xf>
    <xf numFmtId="0" fontId="175" fillId="0" borderId="0" xfId="6598" applyFont="1" applyAlignment="1">
      <alignment horizontal="center"/>
    </xf>
    <xf numFmtId="0" fontId="183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wrapText="1"/>
    </xf>
    <xf numFmtId="0" fontId="175" fillId="0" borderId="0" xfId="6598" applyFont="1" applyFill="1" applyAlignment="1">
      <alignment horizontal="center" vertical="center"/>
    </xf>
    <xf numFmtId="0" fontId="175" fillId="0" borderId="0" xfId="6598" applyFont="1" applyAlignment="1">
      <alignment horizontal="center" vertical="center"/>
    </xf>
    <xf numFmtId="0" fontId="175" fillId="0" borderId="0" xfId="6598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A96" sqref="A96:D111"/>
    </sheetView>
  </sheetViews>
  <sheetFormatPr defaultColWidth="9.140625"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15076481</v>
      </c>
      <c r="C11" s="53"/>
      <c r="D11" s="65">
        <v>14621620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414205026</v>
      </c>
      <c r="C18" s="53"/>
      <c r="D18" s="65">
        <v>427720266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39936200</v>
      </c>
      <c r="C21" s="53"/>
      <c r="D21" s="65">
        <v>47096339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44088948</v>
      </c>
      <c r="C24" s="53"/>
      <c r="D24" s="65">
        <v>40546157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>
        <v>39806807</v>
      </c>
      <c r="C31" s="53"/>
      <c r="D31" s="65">
        <v>41394120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553113462</v>
      </c>
      <c r="C33" s="58"/>
      <c r="D33" s="57">
        <f>SUM(D11:D32)</f>
        <v>571378502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2449351805</v>
      </c>
      <c r="C44" s="53"/>
      <c r="D44" s="65">
        <v>1465046954</v>
      </c>
      <c r="E44" s="41"/>
    </row>
    <row r="45" spans="1:5">
      <c r="A45" s="66" t="s">
        <v>291</v>
      </c>
      <c r="B45" s="65">
        <v>52103579</v>
      </c>
      <c r="C45" s="53"/>
      <c r="D45" s="65">
        <v>12231573</v>
      </c>
      <c r="E45" s="41"/>
    </row>
    <row r="46" spans="1:5">
      <c r="A46" s="66" t="s">
        <v>292</v>
      </c>
      <c r="B46" s="65">
        <v>18144163</v>
      </c>
      <c r="C46" s="53"/>
      <c r="D46" s="65">
        <v>20262907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>
        <v>121650246</v>
      </c>
      <c r="C48" s="53"/>
      <c r="D48" s="65">
        <v>1138532712</v>
      </c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3715252</v>
      </c>
      <c r="C51" s="53"/>
      <c r="D51" s="65">
        <v>854126</v>
      </c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2644965045</v>
      </c>
      <c r="C55" s="58"/>
      <c r="D55" s="57">
        <f>SUM(D37:D54)</f>
        <v>2636928272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3198078507</v>
      </c>
      <c r="C57" s="68"/>
      <c r="D57" s="67">
        <f>D55+D33</f>
        <v>3208306774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>
        <v>256191161</v>
      </c>
      <c r="C63" s="53"/>
      <c r="D63" s="65">
        <v>269278886</v>
      </c>
      <c r="E63" s="41"/>
    </row>
    <row r="64" spans="1:5">
      <c r="A64" s="66" t="s">
        <v>268</v>
      </c>
      <c r="B64" s="65">
        <v>576863</v>
      </c>
      <c r="C64" s="53"/>
      <c r="D64" s="65">
        <v>537430</v>
      </c>
      <c r="E64" s="41"/>
    </row>
    <row r="65" spans="1:5">
      <c r="A65" s="66" t="s">
        <v>229</v>
      </c>
      <c r="B65" s="65">
        <v>64110410</v>
      </c>
      <c r="C65" s="53"/>
      <c r="D65" s="65">
        <v>69875535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3076727</v>
      </c>
      <c r="C69" s="53"/>
      <c r="D69" s="65">
        <v>3053353</v>
      </c>
      <c r="E69" s="41"/>
    </row>
    <row r="70" spans="1:5">
      <c r="A70" s="66" t="s">
        <v>270</v>
      </c>
      <c r="B70" s="65">
        <v>8681102</v>
      </c>
      <c r="C70" s="53"/>
      <c r="D70" s="65">
        <v>1671645</v>
      </c>
      <c r="E70" s="41"/>
    </row>
    <row r="71" spans="1:5">
      <c r="A71" s="66" t="s">
        <v>250</v>
      </c>
      <c r="B71" s="65">
        <v>74210522</v>
      </c>
      <c r="C71" s="53"/>
      <c r="D71" s="65">
        <v>57526216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8067592</v>
      </c>
      <c r="C73" s="53"/>
      <c r="D73" s="65">
        <v>8067592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414914377</v>
      </c>
      <c r="C75" s="58"/>
      <c r="D75" s="57">
        <f>SUM(D62:D74)</f>
        <v>410010657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>
        <v>1222247044</v>
      </c>
      <c r="C79" s="53"/>
      <c r="D79" s="65">
        <v>1344491376</v>
      </c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707386056</v>
      </c>
      <c r="C87" s="53"/>
      <c r="D87" s="65">
        <v>621533565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>
        <v>11145022</v>
      </c>
      <c r="C91" s="53"/>
      <c r="D91" s="65">
        <v>4889608</v>
      </c>
      <c r="E91" s="41"/>
    </row>
    <row r="92" spans="1:5">
      <c r="A92" s="49" t="s">
        <v>235</v>
      </c>
      <c r="B92" s="57">
        <f>SUM(B78:B91)</f>
        <v>1940778122</v>
      </c>
      <c r="C92" s="58"/>
      <c r="D92" s="57">
        <f>SUM(D78:D91)</f>
        <v>1970914549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2355692499</v>
      </c>
      <c r="C94" s="68"/>
      <c r="D94" s="69">
        <f>D75+D92</f>
        <v>2380925206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876860000</v>
      </c>
      <c r="C97" s="53"/>
      <c r="D97" s="65">
        <v>876860000</v>
      </c>
      <c r="E97" s="41"/>
    </row>
    <row r="98" spans="1:5">
      <c r="A98" s="49" t="s">
        <v>239</v>
      </c>
      <c r="B98" s="65">
        <v>15775830</v>
      </c>
      <c r="C98" s="53"/>
      <c r="D98" s="65">
        <v>15775830</v>
      </c>
      <c r="E98" s="41"/>
    </row>
    <row r="99" spans="1:5">
      <c r="A99" s="49" t="s">
        <v>240</v>
      </c>
      <c r="B99" s="65">
        <v>100378379</v>
      </c>
      <c r="C99" s="53"/>
      <c r="D99" s="65">
        <v>100378379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-165632641</v>
      </c>
      <c r="C105" s="64"/>
      <c r="D105" s="65">
        <v>-172985611</v>
      </c>
      <c r="E105" s="41"/>
    </row>
    <row r="106" spans="1:5">
      <c r="A106" s="49" t="s">
        <v>245</v>
      </c>
      <c r="B106" s="65">
        <v>15004440</v>
      </c>
      <c r="C106" s="53"/>
      <c r="D106" s="65">
        <v>7352970</v>
      </c>
      <c r="E106" s="41"/>
    </row>
    <row r="107" spans="1:5" ht="18" customHeight="1">
      <c r="A107" s="49" t="s">
        <v>248</v>
      </c>
      <c r="B107" s="61">
        <f>SUM(B97:B106)</f>
        <v>842386008</v>
      </c>
      <c r="C107" s="62"/>
      <c r="D107" s="61">
        <f>SUM(D97:D106)</f>
        <v>827381568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842386008</v>
      </c>
      <c r="C109" s="68"/>
      <c r="D109" s="69">
        <f>SUM(D107:D108)</f>
        <v>827381568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3198078507</v>
      </c>
      <c r="C111" s="68"/>
      <c r="D111" s="67">
        <f>D94+D109</f>
        <v>3208306774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B42" sqref="B42"/>
    </sheetView>
  </sheetViews>
  <sheetFormatPr defaultColWidth="9.140625" defaultRowHeight="15"/>
  <cols>
    <col min="1" max="1" width="81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371</v>
      </c>
      <c r="B5" s="41"/>
      <c r="C5" s="41"/>
      <c r="D5" s="41"/>
      <c r="E5" s="41"/>
      <c r="F5" s="41"/>
    </row>
    <row r="6" spans="1:6">
      <c r="A6" s="118"/>
      <c r="B6" s="42" t="s">
        <v>214</v>
      </c>
      <c r="C6" s="42"/>
      <c r="D6" s="42" t="s">
        <v>214</v>
      </c>
      <c r="E6" s="119"/>
      <c r="F6" s="41"/>
    </row>
    <row r="7" spans="1:6">
      <c r="A7" s="118"/>
      <c r="B7" s="42" t="s">
        <v>215</v>
      </c>
      <c r="C7" s="42"/>
      <c r="D7" s="42" t="s">
        <v>216</v>
      </c>
      <c r="E7" s="119"/>
      <c r="F7" s="41"/>
    </row>
    <row r="8" spans="1:6">
      <c r="A8" s="104"/>
      <c r="B8" s="46"/>
      <c r="C8" s="52"/>
      <c r="D8" s="46"/>
      <c r="E8" s="120"/>
      <c r="F8" s="41"/>
    </row>
    <row r="9" spans="1:6">
      <c r="A9" s="49" t="s">
        <v>372</v>
      </c>
      <c r="B9" s="121"/>
      <c r="C9" s="122"/>
      <c r="D9" s="121"/>
      <c r="E9" s="121"/>
      <c r="F9" s="123"/>
    </row>
    <row r="10" spans="1:6">
      <c r="A10" s="66" t="s">
        <v>373</v>
      </c>
      <c r="B10" s="124">
        <v>239846772</v>
      </c>
      <c r="C10" s="122"/>
      <c r="D10" s="124">
        <v>228841256</v>
      </c>
      <c r="E10" s="121"/>
      <c r="F10" s="125"/>
    </row>
    <row r="11" spans="1:6">
      <c r="A11" s="66" t="s">
        <v>374</v>
      </c>
      <c r="B11" s="124"/>
      <c r="C11" s="122"/>
      <c r="D11" s="124"/>
      <c r="E11" s="121"/>
      <c r="F11" s="125"/>
    </row>
    <row r="12" spans="1:6">
      <c r="A12" s="66" t="s">
        <v>375</v>
      </c>
      <c r="B12" s="124"/>
      <c r="C12" s="122"/>
      <c r="D12" s="124"/>
      <c r="E12" s="121"/>
      <c r="F12" s="125"/>
    </row>
    <row r="13" spans="1:6">
      <c r="A13" s="66" t="s">
        <v>376</v>
      </c>
      <c r="B13" s="124"/>
      <c r="C13" s="122"/>
      <c r="D13" s="124"/>
      <c r="E13" s="121"/>
      <c r="F13" s="125"/>
    </row>
    <row r="14" spans="1:6">
      <c r="A14" s="66" t="s">
        <v>377</v>
      </c>
      <c r="B14" s="124"/>
      <c r="C14" s="122"/>
      <c r="D14" s="124"/>
      <c r="E14" s="121"/>
      <c r="F14" s="125"/>
    </row>
    <row r="15" spans="1:6">
      <c r="A15" s="49" t="s">
        <v>378</v>
      </c>
      <c r="B15" s="124"/>
      <c r="C15" s="122"/>
      <c r="D15" s="124"/>
      <c r="E15" s="121"/>
      <c r="F15" s="41"/>
    </row>
    <row r="16" spans="1:6" ht="29.25">
      <c r="A16" s="49" t="s">
        <v>379</v>
      </c>
      <c r="B16" s="124"/>
      <c r="C16" s="122"/>
      <c r="D16" s="124">
        <v>4179685</v>
      </c>
      <c r="E16" s="121"/>
      <c r="F16" s="41"/>
    </row>
    <row r="17" spans="1:6">
      <c r="A17" s="49" t="s">
        <v>380</v>
      </c>
      <c r="B17" s="124">
        <v>48919332</v>
      </c>
      <c r="C17" s="122"/>
      <c r="D17" s="124">
        <v>27395498</v>
      </c>
      <c r="E17" s="121"/>
      <c r="F17" s="41"/>
    </row>
    <row r="18" spans="1:6">
      <c r="A18" s="49" t="s">
        <v>381</v>
      </c>
      <c r="B18" s="121"/>
      <c r="C18" s="122"/>
      <c r="D18" s="121"/>
      <c r="E18" s="121"/>
      <c r="F18" s="41"/>
    </row>
    <row r="19" spans="1:6">
      <c r="A19" s="66" t="s">
        <v>381</v>
      </c>
      <c r="B19" s="124">
        <v>-16746145</v>
      </c>
      <c r="C19" s="122"/>
      <c r="D19" s="124">
        <v>-18498126</v>
      </c>
      <c r="E19" s="121"/>
      <c r="F19" s="41"/>
    </row>
    <row r="20" spans="1:6">
      <c r="A20" s="66" t="s">
        <v>382</v>
      </c>
      <c r="B20" s="124">
        <v>-20415854</v>
      </c>
      <c r="C20" s="122"/>
      <c r="D20" s="124">
        <v>-28800176</v>
      </c>
      <c r="E20" s="121"/>
      <c r="F20" s="41"/>
    </row>
    <row r="21" spans="1:6">
      <c r="A21" s="49" t="s">
        <v>383</v>
      </c>
      <c r="B21" s="121"/>
      <c r="C21" s="122"/>
      <c r="D21" s="121"/>
      <c r="E21" s="121"/>
      <c r="F21" s="41"/>
    </row>
    <row r="22" spans="1:6">
      <c r="A22" s="66" t="s">
        <v>384</v>
      </c>
      <c r="B22" s="124">
        <v>-111910470</v>
      </c>
      <c r="C22" s="122"/>
      <c r="D22" s="124">
        <v>-108095603</v>
      </c>
      <c r="E22" s="121"/>
      <c r="F22" s="41"/>
    </row>
    <row r="23" spans="1:6">
      <c r="A23" s="66" t="s">
        <v>385</v>
      </c>
      <c r="B23" s="124">
        <v>-17998974</v>
      </c>
      <c r="C23" s="122"/>
      <c r="D23" s="124">
        <v>-17471020</v>
      </c>
      <c r="E23" s="121"/>
      <c r="F23" s="41"/>
    </row>
    <row r="24" spans="1:6">
      <c r="A24" s="66" t="s">
        <v>386</v>
      </c>
      <c r="B24" s="124"/>
      <c r="C24" s="122"/>
      <c r="D24" s="124"/>
      <c r="E24" s="121"/>
      <c r="F24" s="41"/>
    </row>
    <row r="25" spans="1:6">
      <c r="A25" s="49" t="s">
        <v>327</v>
      </c>
      <c r="B25" s="124"/>
      <c r="C25" s="122"/>
      <c r="D25" s="124"/>
      <c r="E25" s="121"/>
      <c r="F25" s="41"/>
    </row>
    <row r="26" spans="1:6">
      <c r="A26" s="49" t="s">
        <v>326</v>
      </c>
      <c r="B26" s="124">
        <v>-76331920</v>
      </c>
      <c r="C26" s="122"/>
      <c r="D26" s="124">
        <v>-59047874</v>
      </c>
      <c r="E26" s="121"/>
      <c r="F26" s="41"/>
    </row>
    <row r="27" spans="1:6">
      <c r="A27" s="49" t="s">
        <v>387</v>
      </c>
      <c r="B27" s="124">
        <v>-75199356</v>
      </c>
      <c r="C27" s="122"/>
      <c r="D27" s="124">
        <v>-13123215</v>
      </c>
      <c r="E27" s="121"/>
      <c r="F27" s="41"/>
    </row>
    <row r="28" spans="1:6">
      <c r="A28" s="49" t="s">
        <v>388</v>
      </c>
      <c r="B28" s="121"/>
      <c r="C28" s="122"/>
      <c r="D28" s="121"/>
      <c r="E28" s="121"/>
      <c r="F28" s="41"/>
    </row>
    <row r="29" spans="1:6" ht="15" customHeight="1">
      <c r="A29" s="66" t="s">
        <v>389</v>
      </c>
      <c r="B29" s="124"/>
      <c r="C29" s="122"/>
      <c r="D29" s="124"/>
      <c r="E29" s="121"/>
      <c r="F29" s="41"/>
    </row>
    <row r="30" spans="1:6" ht="15" customHeight="1">
      <c r="A30" s="66" t="s">
        <v>390</v>
      </c>
      <c r="B30" s="124"/>
      <c r="C30" s="122"/>
      <c r="D30" s="124"/>
      <c r="E30" s="121"/>
      <c r="F30" s="41"/>
    </row>
    <row r="31" spans="1:6" ht="15" customHeight="1">
      <c r="A31" s="66" t="s">
        <v>391</v>
      </c>
      <c r="B31" s="124"/>
      <c r="C31" s="122"/>
      <c r="D31" s="124"/>
      <c r="E31" s="121"/>
      <c r="F31" s="41"/>
    </row>
    <row r="32" spans="1:6" ht="15" customHeight="1">
      <c r="A32" s="66" t="s">
        <v>392</v>
      </c>
      <c r="B32" s="124"/>
      <c r="C32" s="122"/>
      <c r="D32" s="124"/>
      <c r="E32" s="121"/>
      <c r="F32" s="41"/>
    </row>
    <row r="33" spans="1:6" ht="15" customHeight="1">
      <c r="A33" s="66" t="s">
        <v>393</v>
      </c>
      <c r="B33" s="124"/>
      <c r="C33" s="122"/>
      <c r="D33" s="124"/>
      <c r="E33" s="121"/>
      <c r="F33" s="41"/>
    </row>
    <row r="34" spans="1:6" ht="30.6" customHeight="1">
      <c r="A34" s="66" t="s">
        <v>394</v>
      </c>
      <c r="B34" s="124">
        <v>112640337</v>
      </c>
      <c r="C34" s="122"/>
      <c r="D34" s="124">
        <v>14507615</v>
      </c>
      <c r="E34" s="121"/>
      <c r="F34" s="41"/>
    </row>
    <row r="35" spans="1:6" ht="29.25">
      <c r="A35" s="49" t="s">
        <v>395</v>
      </c>
      <c r="B35" s="124">
        <v>-44137706</v>
      </c>
      <c r="C35" s="122"/>
      <c r="D35" s="124">
        <v>-9168000</v>
      </c>
      <c r="E35" s="121"/>
      <c r="F35" s="41"/>
    </row>
    <row r="36" spans="1:6">
      <c r="A36" s="49" t="s">
        <v>396</v>
      </c>
      <c r="B36" s="121"/>
      <c r="C36" s="126"/>
      <c r="D36" s="121"/>
      <c r="E36" s="121"/>
      <c r="F36" s="41"/>
    </row>
    <row r="37" spans="1:6">
      <c r="A37" s="66" t="s">
        <v>397</v>
      </c>
      <c r="B37" s="124">
        <v>-7731548</v>
      </c>
      <c r="C37" s="122"/>
      <c r="D37" s="124">
        <v>-10164529</v>
      </c>
      <c r="E37" s="121"/>
      <c r="F37" s="41"/>
    </row>
    <row r="38" spans="1:6" ht="30">
      <c r="A38" s="66" t="s">
        <v>398</v>
      </c>
      <c r="B38" s="124"/>
      <c r="C38" s="122"/>
      <c r="D38" s="124"/>
      <c r="E38" s="121"/>
      <c r="F38" s="41"/>
    </row>
    <row r="39" spans="1:6">
      <c r="A39" s="66" t="s">
        <v>399</v>
      </c>
      <c r="B39" s="124"/>
      <c r="C39" s="122"/>
      <c r="D39" s="124"/>
      <c r="E39" s="121"/>
      <c r="F39" s="41"/>
    </row>
    <row r="40" spans="1:6">
      <c r="A40" s="49" t="s">
        <v>400</v>
      </c>
      <c r="B40" s="124"/>
      <c r="C40" s="122"/>
      <c r="D40" s="124"/>
      <c r="E40" s="121"/>
      <c r="F40" s="41"/>
    </row>
    <row r="41" spans="1:6">
      <c r="A41" s="127" t="s">
        <v>401</v>
      </c>
      <c r="B41" s="124"/>
      <c r="C41" s="122"/>
      <c r="D41" s="124"/>
      <c r="E41" s="121"/>
      <c r="F41" s="41"/>
    </row>
    <row r="42" spans="1:6">
      <c r="A42" s="49" t="s">
        <v>402</v>
      </c>
      <c r="B42" s="128">
        <f>SUM(B9:B41)</f>
        <v>30934468</v>
      </c>
      <c r="C42" s="129"/>
      <c r="D42" s="128">
        <f>SUM(D9:D41)</f>
        <v>10555511</v>
      </c>
      <c r="E42" s="130"/>
      <c r="F42" s="41"/>
    </row>
    <row r="43" spans="1:6">
      <c r="A43" s="49" t="s">
        <v>403</v>
      </c>
      <c r="B43" s="129"/>
      <c r="C43" s="129"/>
      <c r="D43" s="129"/>
      <c r="E43" s="130"/>
      <c r="F43" s="41"/>
    </row>
    <row r="44" spans="1:6">
      <c r="A44" s="66" t="s">
        <v>404</v>
      </c>
      <c r="B44" s="124">
        <v>-9674614</v>
      </c>
      <c r="C44" s="122"/>
      <c r="D44" s="124">
        <v>-1248855</v>
      </c>
      <c r="E44" s="121"/>
      <c r="F44" s="41"/>
    </row>
    <row r="45" spans="1:6">
      <c r="A45" s="66" t="s">
        <v>405</v>
      </c>
      <c r="B45" s="124">
        <v>-6255414</v>
      </c>
      <c r="C45" s="122"/>
      <c r="D45" s="124">
        <v>-1953686</v>
      </c>
      <c r="E45" s="121"/>
      <c r="F45" s="41"/>
    </row>
    <row r="46" spans="1:6">
      <c r="A46" s="66" t="s">
        <v>406</v>
      </c>
      <c r="B46" s="124"/>
      <c r="C46" s="122"/>
      <c r="D46" s="124"/>
      <c r="E46" s="121"/>
      <c r="F46" s="41"/>
    </row>
    <row r="47" spans="1:6">
      <c r="A47" s="49" t="s">
        <v>407</v>
      </c>
      <c r="B47" s="131">
        <f>SUM(B42:B46)</f>
        <v>15004440</v>
      </c>
      <c r="C47" s="130"/>
      <c r="D47" s="131">
        <f>SUM(D42:D46)</f>
        <v>7352970</v>
      </c>
      <c r="E47" s="130"/>
      <c r="F47" s="41"/>
    </row>
    <row r="48" spans="1:6" ht="15.75" thickBot="1">
      <c r="A48" s="132"/>
      <c r="B48" s="133"/>
      <c r="C48" s="133"/>
      <c r="D48" s="133"/>
      <c r="E48" s="134"/>
      <c r="F48" s="41"/>
    </row>
    <row r="49" spans="1:6" ht="15.75" thickTop="1">
      <c r="A49" s="76" t="s">
        <v>408</v>
      </c>
      <c r="B49" s="135"/>
      <c r="C49" s="135"/>
      <c r="D49" s="135"/>
      <c r="E49" s="134"/>
      <c r="F49" s="41"/>
    </row>
    <row r="50" spans="1:6">
      <c r="A50" s="66" t="s">
        <v>409</v>
      </c>
      <c r="B50" s="136"/>
      <c r="C50" s="135"/>
      <c r="D50" s="136"/>
      <c r="E50" s="121"/>
      <c r="F50" s="41"/>
    </row>
    <row r="51" spans="1:6">
      <c r="A51" s="66" t="s">
        <v>410</v>
      </c>
      <c r="B51" s="136"/>
      <c r="C51" s="135"/>
      <c r="D51" s="136"/>
      <c r="E51" s="121"/>
      <c r="F51" s="41"/>
    </row>
    <row r="52" spans="1:6">
      <c r="A52" s="66" t="s">
        <v>411</v>
      </c>
      <c r="B52" s="136"/>
      <c r="C52" s="135"/>
      <c r="D52" s="136"/>
      <c r="E52" s="120"/>
      <c r="F52" s="41"/>
    </row>
    <row r="53" spans="1:6" ht="15" customHeight="1">
      <c r="A53" s="66" t="s">
        <v>412</v>
      </c>
      <c r="B53" s="136"/>
      <c r="C53" s="135"/>
      <c r="D53" s="136"/>
      <c r="E53" s="137"/>
      <c r="F53" s="138"/>
    </row>
    <row r="54" spans="1:6">
      <c r="A54" s="139" t="s">
        <v>413</v>
      </c>
      <c r="B54" s="136"/>
      <c r="C54" s="135"/>
      <c r="D54" s="136"/>
      <c r="E54" s="140"/>
      <c r="F54" s="138"/>
    </row>
    <row r="55" spans="1:6">
      <c r="A55" s="76" t="s">
        <v>414</v>
      </c>
      <c r="B55" s="141">
        <f>SUM(B50:B54)</f>
        <v>0</v>
      </c>
      <c r="C55" s="142"/>
      <c r="D55" s="141">
        <f>SUM(D50:D54)</f>
        <v>0</v>
      </c>
      <c r="E55" s="137"/>
      <c r="F55" s="138"/>
    </row>
    <row r="56" spans="1:6">
      <c r="A56" s="143"/>
      <c r="B56" s="91"/>
      <c r="C56" s="84"/>
      <c r="D56" s="91"/>
      <c r="E56" s="137"/>
      <c r="F56" s="138"/>
    </row>
    <row r="57" spans="1:6" ht="15.75" thickBot="1">
      <c r="A57" s="76" t="s">
        <v>415</v>
      </c>
      <c r="B57" s="86">
        <f>B47+B55</f>
        <v>15004440</v>
      </c>
      <c r="C57" s="144"/>
      <c r="D57" s="86">
        <f>D47+D55</f>
        <v>7352970</v>
      </c>
      <c r="E57" s="137"/>
      <c r="F57" s="138"/>
    </row>
    <row r="58" spans="1:6" ht="15.75" thickTop="1">
      <c r="A58" s="143"/>
      <c r="B58" s="91"/>
      <c r="C58" s="84"/>
      <c r="D58" s="91"/>
      <c r="E58" s="137"/>
      <c r="F58" s="138"/>
    </row>
    <row r="59" spans="1:6">
      <c r="A59" s="145" t="s">
        <v>416</v>
      </c>
      <c r="B59" s="91"/>
      <c r="C59" s="84"/>
      <c r="D59" s="91"/>
      <c r="E59" s="146"/>
      <c r="F59" s="147"/>
    </row>
    <row r="60" spans="1:6">
      <c r="A60" s="143" t="s">
        <v>417</v>
      </c>
      <c r="B60" s="124"/>
      <c r="C60" s="121"/>
      <c r="D60" s="124"/>
      <c r="E60" s="146"/>
      <c r="F60" s="147"/>
    </row>
    <row r="61" spans="1:6">
      <c r="A61" s="143" t="s">
        <v>418</v>
      </c>
      <c r="B61" s="124"/>
      <c r="C61" s="121"/>
      <c r="D61" s="124"/>
      <c r="E61" s="146"/>
      <c r="F61" s="147"/>
    </row>
    <row r="62" spans="1:6">
      <c r="A62" s="148"/>
      <c r="B62" s="147"/>
      <c r="C62" s="147"/>
      <c r="D62" s="147"/>
      <c r="E62" s="146"/>
      <c r="F62" s="147"/>
    </row>
    <row r="63" spans="1:6">
      <c r="A63" s="148"/>
      <c r="B63" s="147"/>
      <c r="C63" s="147"/>
      <c r="D63" s="147"/>
      <c r="E63" s="146"/>
      <c r="F63" s="147"/>
    </row>
    <row r="64" spans="1:6">
      <c r="A64" s="39" t="s">
        <v>419</v>
      </c>
      <c r="B64" s="147"/>
      <c r="C64" s="147"/>
      <c r="D64" s="147"/>
      <c r="E64" s="146"/>
      <c r="F64" s="147"/>
    </row>
    <row r="65" spans="1:6">
      <c r="A65" s="149"/>
      <c r="B65" s="150"/>
      <c r="C65" s="150"/>
      <c r="D65" s="150"/>
      <c r="E65" s="151"/>
      <c r="F65" s="1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61" workbookViewId="0">
      <selection activeCell="E11" sqref="E11"/>
    </sheetView>
  </sheetViews>
  <sheetFormatPr defaultColWidth="9.140625"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9" t="s">
        <v>257</v>
      </c>
    </row>
    <row r="2" spans="2:5">
      <c r="B2" s="60" t="s">
        <v>254</v>
      </c>
    </row>
    <row r="3" spans="2:5">
      <c r="B3" s="60" t="s">
        <v>255</v>
      </c>
    </row>
    <row r="4" spans="2:5">
      <c r="B4" s="60" t="s">
        <v>256</v>
      </c>
    </row>
    <row r="5" spans="2:5">
      <c r="B5" s="59" t="s">
        <v>320</v>
      </c>
      <c r="C5" s="46"/>
      <c r="D5" s="52"/>
      <c r="E5" s="46"/>
    </row>
    <row r="6" spans="2:5">
      <c r="B6" s="60"/>
      <c r="C6" s="46"/>
      <c r="D6" s="52"/>
      <c r="E6" s="46"/>
    </row>
    <row r="7" spans="2:5">
      <c r="B7" s="103"/>
      <c r="C7" s="42" t="s">
        <v>214</v>
      </c>
      <c r="D7" s="42"/>
      <c r="E7" s="42" t="s">
        <v>214</v>
      </c>
    </row>
    <row r="8" spans="2:5" ht="14.1" customHeight="1">
      <c r="B8" s="103"/>
      <c r="C8" s="42" t="s">
        <v>215</v>
      </c>
      <c r="D8" s="42"/>
      <c r="E8" s="42" t="s">
        <v>216</v>
      </c>
    </row>
    <row r="9" spans="2:5" ht="14.1" customHeight="1">
      <c r="B9" s="104"/>
      <c r="C9" s="46"/>
      <c r="D9" s="52"/>
      <c r="E9" s="46"/>
    </row>
    <row r="10" spans="2:5" ht="14.1" customHeight="1">
      <c r="B10" s="49" t="s">
        <v>321</v>
      </c>
      <c r="C10" s="105"/>
      <c r="D10" s="106"/>
      <c r="E10" s="105"/>
    </row>
    <row r="11" spans="2:5" ht="14.1" customHeight="1">
      <c r="B11" s="47" t="s">
        <v>322</v>
      </c>
      <c r="C11" s="48">
        <v>15004440</v>
      </c>
      <c r="D11" s="53"/>
      <c r="E11" s="48">
        <v>7352970</v>
      </c>
    </row>
    <row r="12" spans="2:5" ht="14.1" customHeight="1">
      <c r="B12" s="107" t="s">
        <v>323</v>
      </c>
      <c r="C12" s="48"/>
      <c r="D12" s="53"/>
      <c r="E12" s="48"/>
    </row>
    <row r="13" spans="2:5" ht="14.1" customHeight="1">
      <c r="B13" s="108" t="s">
        <v>324</v>
      </c>
      <c r="C13" s="48"/>
      <c r="D13" s="53"/>
      <c r="E13" s="48"/>
    </row>
    <row r="14" spans="2:5" ht="14.1" customHeight="1">
      <c r="B14" s="108" t="s">
        <v>325</v>
      </c>
      <c r="C14" s="48">
        <v>15930028</v>
      </c>
      <c r="D14" s="53"/>
      <c r="E14" s="48">
        <v>3202541</v>
      </c>
    </row>
    <row r="15" spans="2:5">
      <c r="B15" s="109" t="s">
        <v>326</v>
      </c>
      <c r="C15" s="48">
        <v>76331920</v>
      </c>
      <c r="D15" s="53"/>
      <c r="E15" s="48">
        <v>59047874</v>
      </c>
    </row>
    <row r="16" spans="2:5">
      <c r="B16" s="108" t="s">
        <v>327</v>
      </c>
      <c r="C16" s="48"/>
      <c r="D16" s="53"/>
      <c r="E16" s="48"/>
    </row>
    <row r="17" spans="2:5">
      <c r="B17" s="108" t="s">
        <v>328</v>
      </c>
      <c r="C17" s="48"/>
      <c r="D17" s="53"/>
      <c r="E17" s="48"/>
    </row>
    <row r="18" spans="2:5">
      <c r="B18" s="108" t="s">
        <v>329</v>
      </c>
      <c r="C18" s="48"/>
      <c r="D18" s="53"/>
      <c r="E18" s="48"/>
    </row>
    <row r="19" spans="2:5">
      <c r="B19" s="108" t="s">
        <v>330</v>
      </c>
      <c r="C19" s="48"/>
      <c r="D19" s="53"/>
      <c r="E19" s="48"/>
    </row>
    <row r="20" spans="2:5">
      <c r="B20" s="108" t="s">
        <v>331</v>
      </c>
      <c r="C20" s="48"/>
      <c r="D20" s="64"/>
      <c r="E20" s="63"/>
    </row>
    <row r="21" spans="2:5">
      <c r="B21" s="108" t="s">
        <v>332</v>
      </c>
      <c r="C21" s="48"/>
      <c r="D21" s="64"/>
      <c r="E21" s="63"/>
    </row>
    <row r="22" spans="2:5">
      <c r="B22" s="108" t="s">
        <v>333</v>
      </c>
      <c r="C22" s="48"/>
      <c r="D22" s="64"/>
      <c r="E22" s="63"/>
    </row>
    <row r="23" spans="2:5">
      <c r="B23" s="108" t="s">
        <v>333</v>
      </c>
      <c r="C23" s="48"/>
      <c r="D23" s="64"/>
      <c r="E23" s="63"/>
    </row>
    <row r="24" spans="2:5">
      <c r="B24" s="108"/>
      <c r="C24" s="48"/>
      <c r="D24" s="53"/>
      <c r="E24" s="48"/>
    </row>
    <row r="25" spans="2:5" ht="14.1" customHeight="1">
      <c r="B25" s="47" t="s">
        <v>334</v>
      </c>
      <c r="C25" s="48"/>
      <c r="D25" s="53"/>
      <c r="E25" s="48"/>
    </row>
    <row r="26" spans="2:5" ht="14.1" customHeight="1">
      <c r="B26" s="108" t="s">
        <v>335</v>
      </c>
      <c r="C26" s="48">
        <v>1051457973</v>
      </c>
      <c r="D26" s="53"/>
      <c r="E26" s="48">
        <v>9676696</v>
      </c>
    </row>
    <row r="27" spans="2:5">
      <c r="B27" s="108" t="s">
        <v>336</v>
      </c>
      <c r="C27" s="48"/>
      <c r="D27" s="53"/>
      <c r="E27" s="48"/>
    </row>
    <row r="28" spans="2:5">
      <c r="B28" s="108" t="s">
        <v>337</v>
      </c>
      <c r="C28" s="48"/>
      <c r="D28" s="53"/>
      <c r="E28" s="48"/>
    </row>
    <row r="29" spans="2:5">
      <c r="B29" s="108" t="s">
        <v>333</v>
      </c>
      <c r="C29" s="48"/>
      <c r="D29" s="53"/>
      <c r="E29" s="48"/>
    </row>
    <row r="30" spans="2:5">
      <c r="B30" s="108"/>
      <c r="C30" s="48"/>
      <c r="D30" s="53"/>
      <c r="E30" s="48"/>
    </row>
    <row r="31" spans="2:5" ht="14.1" customHeight="1">
      <c r="B31" s="47" t="s">
        <v>338</v>
      </c>
      <c r="C31" s="48"/>
      <c r="D31" s="53"/>
      <c r="E31" s="48"/>
    </row>
    <row r="32" spans="2:5">
      <c r="B32" s="108" t="s">
        <v>339</v>
      </c>
      <c r="C32" s="48">
        <v>22262693</v>
      </c>
      <c r="D32" s="53"/>
      <c r="E32" s="48">
        <v>-19454102</v>
      </c>
    </row>
    <row r="33" spans="2:5" ht="14.25" customHeight="1">
      <c r="B33" s="108" t="s">
        <v>340</v>
      </c>
      <c r="C33" s="48">
        <v>-3542792</v>
      </c>
      <c r="D33" s="53"/>
      <c r="E33" s="48">
        <v>-8793271</v>
      </c>
    </row>
    <row r="34" spans="2:5" ht="14.25" customHeight="1">
      <c r="B34" s="108" t="s">
        <v>341</v>
      </c>
      <c r="C34" s="48">
        <v>-175132938</v>
      </c>
      <c r="D34" s="53"/>
      <c r="E34" s="48">
        <v>320157616</v>
      </c>
    </row>
    <row r="35" spans="2:5">
      <c r="B35" s="108" t="s">
        <v>342</v>
      </c>
      <c r="C35" s="48">
        <v>23374</v>
      </c>
      <c r="D35" s="53"/>
      <c r="E35" s="48">
        <v>79303</v>
      </c>
    </row>
    <row r="36" spans="2:5" ht="14.1" customHeight="1">
      <c r="B36" s="108" t="s">
        <v>333</v>
      </c>
      <c r="C36" s="48"/>
      <c r="D36" s="53"/>
      <c r="E36" s="48"/>
    </row>
    <row r="37" spans="2:5">
      <c r="B37" s="49" t="s">
        <v>343</v>
      </c>
      <c r="C37" s="61">
        <f>SUM(C11:C36)</f>
        <v>1002334698</v>
      </c>
      <c r="D37" s="62"/>
      <c r="E37" s="61">
        <f>SUM(E11:E36)</f>
        <v>371269627</v>
      </c>
    </row>
    <row r="38" spans="2:5">
      <c r="B38" s="110"/>
      <c r="C38" s="48"/>
      <c r="D38" s="53"/>
      <c r="E38" s="48"/>
    </row>
    <row r="39" spans="2:5">
      <c r="B39" s="49" t="s">
        <v>344</v>
      </c>
      <c r="C39" s="48"/>
      <c r="D39" s="53"/>
      <c r="E39" s="48"/>
    </row>
    <row r="40" spans="2:5" ht="14.1" customHeight="1">
      <c r="B40" s="108" t="s">
        <v>345</v>
      </c>
      <c r="C40" s="48">
        <v>-879635505</v>
      </c>
      <c r="D40" s="53"/>
      <c r="E40" s="48">
        <v>-872253771</v>
      </c>
    </row>
    <row r="41" spans="2:5">
      <c r="B41" s="108" t="s">
        <v>346</v>
      </c>
      <c r="C41" s="48"/>
      <c r="D41" s="53"/>
      <c r="E41" s="48"/>
    </row>
    <row r="42" spans="2:5" ht="14.1" customHeight="1">
      <c r="B42" s="108" t="s">
        <v>347</v>
      </c>
      <c r="C42" s="48"/>
      <c r="D42" s="53"/>
      <c r="E42" s="48"/>
    </row>
    <row r="43" spans="2:5" ht="30">
      <c r="B43" s="108" t="s">
        <v>348</v>
      </c>
      <c r="C43" s="48"/>
      <c r="D43" s="53"/>
      <c r="E43" s="48"/>
    </row>
    <row r="44" spans="2:5">
      <c r="B44" s="108" t="s">
        <v>349</v>
      </c>
      <c r="C44" s="48"/>
      <c r="D44" s="53"/>
      <c r="E44" s="48"/>
    </row>
    <row r="45" spans="2:5">
      <c r="B45" s="108" t="s">
        <v>350</v>
      </c>
      <c r="C45" s="48"/>
      <c r="D45" s="53"/>
      <c r="E45" s="48"/>
    </row>
    <row r="46" spans="2:5">
      <c r="B46" s="108" t="s">
        <v>351</v>
      </c>
      <c r="C46" s="48"/>
      <c r="D46" s="53"/>
      <c r="E46" s="48"/>
    </row>
    <row r="47" spans="2:5" ht="14.1" customHeight="1">
      <c r="B47" s="108" t="s">
        <v>352</v>
      </c>
      <c r="C47" s="48"/>
      <c r="D47" s="53"/>
      <c r="E47" s="48"/>
    </row>
    <row r="48" spans="2:5" ht="14.1" customHeight="1">
      <c r="B48" s="108" t="s">
        <v>333</v>
      </c>
      <c r="C48" s="48"/>
      <c r="D48" s="53"/>
      <c r="E48" s="48"/>
    </row>
    <row r="49" spans="2:5" ht="14.1" customHeight="1">
      <c r="B49" s="49" t="s">
        <v>353</v>
      </c>
      <c r="C49" s="61">
        <f>SUM(C40:C48)</f>
        <v>-879635505</v>
      </c>
      <c r="D49" s="62"/>
      <c r="E49" s="61">
        <f>SUM(E40:E48)</f>
        <v>-872253771</v>
      </c>
    </row>
    <row r="50" spans="2:5" ht="14.1" customHeight="1">
      <c r="B50" s="110"/>
      <c r="C50" s="48"/>
      <c r="D50" s="53"/>
      <c r="E50" s="48"/>
    </row>
    <row r="51" spans="2:5" ht="14.1" customHeight="1">
      <c r="B51" s="49" t="s">
        <v>354</v>
      </c>
      <c r="C51" s="48"/>
      <c r="D51" s="53"/>
      <c r="E51" s="48"/>
    </row>
    <row r="52" spans="2:5" ht="14.1" customHeight="1">
      <c r="B52" s="108" t="s">
        <v>355</v>
      </c>
      <c r="C52" s="48"/>
      <c r="D52" s="53"/>
      <c r="E52" s="48">
        <v>-6225000</v>
      </c>
    </row>
    <row r="53" spans="2:5" ht="14.1" customHeight="1">
      <c r="B53" s="108" t="s">
        <v>356</v>
      </c>
      <c r="C53" s="48"/>
      <c r="D53" s="53"/>
      <c r="E53" s="48"/>
    </row>
    <row r="54" spans="2:5" ht="14.1" customHeight="1">
      <c r="B54" s="108" t="s">
        <v>357</v>
      </c>
      <c r="C54" s="48"/>
      <c r="D54" s="53"/>
      <c r="E54" s="48">
        <v>511415815</v>
      </c>
    </row>
    <row r="55" spans="2:5" ht="14.1" customHeight="1">
      <c r="B55" s="108" t="s">
        <v>358</v>
      </c>
      <c r="C55" s="48"/>
      <c r="D55" s="53"/>
      <c r="E55" s="48"/>
    </row>
    <row r="56" spans="2:5" ht="14.1" customHeight="1">
      <c r="B56" s="108" t="s">
        <v>359</v>
      </c>
      <c r="C56" s="48"/>
      <c r="D56" s="53"/>
      <c r="E56" s="48"/>
    </row>
    <row r="57" spans="2:5" ht="14.1" customHeight="1">
      <c r="B57" s="108" t="s">
        <v>360</v>
      </c>
      <c r="C57" s="48"/>
      <c r="D57" s="53"/>
      <c r="E57" s="48"/>
    </row>
    <row r="58" spans="2:5" ht="14.1" customHeight="1">
      <c r="B58" s="108" t="s">
        <v>361</v>
      </c>
      <c r="C58" s="48">
        <v>-122244332</v>
      </c>
      <c r="D58" s="53"/>
      <c r="E58" s="48"/>
    </row>
    <row r="59" spans="2:5" ht="14.1" customHeight="1">
      <c r="B59" s="108" t="s">
        <v>362</v>
      </c>
      <c r="C59" s="48"/>
      <c r="D59" s="53"/>
      <c r="E59" s="48"/>
    </row>
    <row r="60" spans="2:5" ht="15" customHeight="1">
      <c r="B60" s="108" t="s">
        <v>363</v>
      </c>
      <c r="C60" s="48"/>
      <c r="D60" s="53"/>
      <c r="E60" s="48"/>
    </row>
    <row r="61" spans="2:5" ht="14.1" customHeight="1">
      <c r="B61" s="108" t="s">
        <v>364</v>
      </c>
      <c r="C61" s="48"/>
      <c r="D61" s="64"/>
      <c r="E61" s="63"/>
    </row>
    <row r="62" spans="2:5" ht="14.1" customHeight="1">
      <c r="B62" s="108" t="s">
        <v>365</v>
      </c>
      <c r="C62" s="48"/>
      <c r="D62" s="64"/>
      <c r="E62" s="63"/>
    </row>
    <row r="63" spans="2:5" ht="14.1" customHeight="1">
      <c r="B63" s="108" t="s">
        <v>333</v>
      </c>
      <c r="C63" s="48"/>
      <c r="D63" s="53"/>
      <c r="E63" s="48"/>
    </row>
    <row r="64" spans="2:5" ht="14.1" customHeight="1">
      <c r="B64" s="49" t="s">
        <v>366</v>
      </c>
      <c r="C64" s="61">
        <f>SUM(C52:C63)</f>
        <v>-122244332</v>
      </c>
      <c r="D64" s="62"/>
      <c r="E64" s="61">
        <f>SUM(E52:E63)</f>
        <v>505190815</v>
      </c>
    </row>
    <row r="65" spans="2:6" ht="14.1" customHeight="1">
      <c r="B65" s="110"/>
      <c r="C65" s="48"/>
      <c r="D65" s="53"/>
      <c r="E65" s="48"/>
    </row>
    <row r="66" spans="2:6" ht="14.1" customHeight="1">
      <c r="B66" s="49" t="s">
        <v>367</v>
      </c>
      <c r="C66" s="111">
        <f>C37+C49+C64</f>
        <v>454861</v>
      </c>
      <c r="D66" s="62"/>
      <c r="E66" s="111">
        <f>E37+E49+E64</f>
        <v>4206671</v>
      </c>
    </row>
    <row r="67" spans="2:6">
      <c r="B67" s="112" t="s">
        <v>368</v>
      </c>
      <c r="C67" s="48">
        <v>14621620</v>
      </c>
      <c r="D67" s="53"/>
      <c r="E67" s="48">
        <v>10414949</v>
      </c>
    </row>
    <row r="68" spans="2:6">
      <c r="B68" s="112" t="s">
        <v>369</v>
      </c>
      <c r="C68" s="48"/>
      <c r="D68" s="53"/>
      <c r="E68" s="48"/>
    </row>
    <row r="69" spans="2:6" ht="15.75" thickBot="1">
      <c r="B69" s="113" t="s">
        <v>370</v>
      </c>
      <c r="C69" s="114">
        <f>SUM(C66:C68)</f>
        <v>15076481</v>
      </c>
      <c r="D69" s="115"/>
      <c r="E69" s="114">
        <f>SUM(E66:E68)</f>
        <v>14621620</v>
      </c>
    </row>
    <row r="70" spans="2:6" ht="15.75" thickTop="1"/>
    <row r="72" spans="2:6">
      <c r="B72" s="55" t="s">
        <v>28</v>
      </c>
      <c r="C72" s="116">
        <f>C69-'[1]Pasqyra e Pozicioni Financiar'!C11</f>
        <v>15076481</v>
      </c>
      <c r="D72" s="117"/>
      <c r="E72" s="117">
        <f>E69-'[1]Pasqyra e Pozicioni Financiar'!E11</f>
        <v>14621620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9" zoomScale="90" zoomScaleNormal="90" workbookViewId="0">
      <selection activeCell="D24" sqref="D24"/>
    </sheetView>
  </sheetViews>
  <sheetFormatPr defaultColWidth="9.140625" defaultRowHeight="15"/>
  <cols>
    <col min="1" max="1" width="78.7109375" style="73" customWidth="1"/>
    <col min="2" max="11" width="15.7109375" style="73" customWidth="1"/>
    <col min="12" max="16384" width="9.140625" style="73"/>
  </cols>
  <sheetData>
    <row r="1" spans="1:12">
      <c r="A1" s="59" t="s">
        <v>257</v>
      </c>
    </row>
    <row r="2" spans="1:12">
      <c r="A2" s="60" t="s">
        <v>254</v>
      </c>
    </row>
    <row r="3" spans="1:12">
      <c r="A3" s="60" t="s">
        <v>255</v>
      </c>
    </row>
    <row r="4" spans="1:12">
      <c r="A4" s="60" t="s">
        <v>256</v>
      </c>
    </row>
    <row r="5" spans="1:12">
      <c r="A5" s="59" t="s">
        <v>301</v>
      </c>
    </row>
    <row r="6" spans="1:12">
      <c r="A6" s="74"/>
    </row>
    <row r="7" spans="1:12" ht="72">
      <c r="B7" s="75" t="s">
        <v>302</v>
      </c>
      <c r="C7" s="75" t="s">
        <v>239</v>
      </c>
      <c r="D7" s="75" t="s">
        <v>240</v>
      </c>
      <c r="E7" s="75" t="s">
        <v>32</v>
      </c>
      <c r="F7" s="75" t="s">
        <v>274</v>
      </c>
      <c r="G7" s="75" t="s">
        <v>303</v>
      </c>
      <c r="H7" s="75" t="s">
        <v>304</v>
      </c>
      <c r="I7" s="75" t="s">
        <v>305</v>
      </c>
      <c r="J7" s="75" t="s">
        <v>243</v>
      </c>
      <c r="K7" s="75" t="s">
        <v>305</v>
      </c>
      <c r="L7" s="76"/>
    </row>
    <row r="8" spans="1:12">
      <c r="A8" s="77"/>
      <c r="B8" s="76"/>
      <c r="C8" s="78"/>
      <c r="D8" s="78"/>
      <c r="E8" s="79"/>
      <c r="F8" s="79"/>
      <c r="G8" s="79"/>
      <c r="H8" s="80"/>
      <c r="I8" s="80"/>
      <c r="J8" s="80"/>
      <c r="K8" s="78"/>
      <c r="L8" s="78"/>
    </row>
    <row r="9" spans="1:12">
      <c r="A9" s="81"/>
      <c r="B9" s="82"/>
      <c r="C9" s="82"/>
      <c r="D9" s="82"/>
      <c r="E9" s="83"/>
      <c r="F9" s="83"/>
      <c r="G9" s="83"/>
      <c r="H9" s="84"/>
      <c r="I9" s="84"/>
      <c r="J9" s="84"/>
      <c r="K9" s="84"/>
      <c r="L9" s="78"/>
    </row>
    <row r="10" spans="1:12" ht="15.75" thickBot="1">
      <c r="A10" s="85" t="s">
        <v>306</v>
      </c>
      <c r="B10" s="86">
        <v>883085000</v>
      </c>
      <c r="C10" s="86">
        <v>15775830</v>
      </c>
      <c r="D10" s="86">
        <v>100378379</v>
      </c>
      <c r="E10" s="86"/>
      <c r="F10" s="86"/>
      <c r="G10" s="86">
        <v>-179376253</v>
      </c>
      <c r="H10" s="86">
        <v>6390642</v>
      </c>
      <c r="I10" s="86">
        <f>SUM(B10:H10)</f>
        <v>826253598</v>
      </c>
      <c r="J10" s="86"/>
      <c r="K10" s="86">
        <f>SUM(I10:J10)</f>
        <v>826253598</v>
      </c>
      <c r="L10" s="78"/>
    </row>
    <row r="11" spans="1:12" ht="15.75" thickTop="1">
      <c r="A11" s="87" t="s">
        <v>307</v>
      </c>
      <c r="B11" s="82"/>
      <c r="C11" s="82"/>
      <c r="D11" s="82"/>
      <c r="E11" s="82"/>
      <c r="F11" s="82"/>
      <c r="G11" s="82"/>
      <c r="H11" s="84"/>
      <c r="I11" s="84">
        <f>SUM(B11:H11)</f>
        <v>0</v>
      </c>
      <c r="J11" s="88"/>
      <c r="K11" s="82">
        <f>SUM(I11:J11)</f>
        <v>0</v>
      </c>
      <c r="L11" s="78"/>
    </row>
    <row r="12" spans="1:12">
      <c r="A12" s="85" t="s">
        <v>308</v>
      </c>
      <c r="B12" s="89">
        <f>SUM(B10:B11)</f>
        <v>883085000</v>
      </c>
      <c r="C12" s="89">
        <f t="shared" ref="C12:J12" si="0">SUM(C10:C11)</f>
        <v>15775830</v>
      </c>
      <c r="D12" s="89">
        <f t="shared" si="0"/>
        <v>100378379</v>
      </c>
      <c r="E12" s="89">
        <f t="shared" si="0"/>
        <v>0</v>
      </c>
      <c r="F12" s="89">
        <f t="shared" si="0"/>
        <v>0</v>
      </c>
      <c r="G12" s="89">
        <f t="shared" si="0"/>
        <v>-179376253</v>
      </c>
      <c r="H12" s="89">
        <f t="shared" si="0"/>
        <v>6390642</v>
      </c>
      <c r="I12" s="89">
        <f>SUM(B12:H12)</f>
        <v>826253598</v>
      </c>
      <c r="J12" s="89">
        <f t="shared" si="0"/>
        <v>0</v>
      </c>
      <c r="K12" s="89">
        <f>SUM(I12:J12)</f>
        <v>826253598</v>
      </c>
      <c r="L12" s="78"/>
    </row>
    <row r="13" spans="1:12">
      <c r="A13" s="90" t="s">
        <v>309</v>
      </c>
      <c r="B13" s="82"/>
      <c r="C13" s="82"/>
      <c r="D13" s="82"/>
      <c r="E13" s="82"/>
      <c r="F13" s="82"/>
      <c r="G13" s="82"/>
      <c r="H13" s="91"/>
      <c r="I13" s="91">
        <f t="shared" ref="I13:I37" si="1">SUM(B13:H13)</f>
        <v>0</v>
      </c>
      <c r="J13" s="91"/>
      <c r="K13" s="82">
        <f t="shared" ref="K13:K37" si="2">SUM(I13:J13)</f>
        <v>0</v>
      </c>
      <c r="L13" s="78"/>
    </row>
    <row r="14" spans="1:12">
      <c r="A14" s="92" t="s">
        <v>304</v>
      </c>
      <c r="B14" s="84"/>
      <c r="C14" s="84"/>
      <c r="D14" s="84"/>
      <c r="E14" s="84"/>
      <c r="F14" s="84"/>
      <c r="G14" s="91"/>
      <c r="H14" s="93">
        <v>7352970</v>
      </c>
      <c r="I14" s="91">
        <f t="shared" si="1"/>
        <v>7352970</v>
      </c>
      <c r="J14" s="93"/>
      <c r="K14" s="91">
        <f t="shared" si="2"/>
        <v>7352970</v>
      </c>
      <c r="L14" s="78"/>
    </row>
    <row r="15" spans="1:12">
      <c r="A15" s="92" t="s">
        <v>310</v>
      </c>
      <c r="B15" s="84"/>
      <c r="C15" s="84"/>
      <c r="D15" s="84"/>
      <c r="E15" s="84"/>
      <c r="F15" s="84"/>
      <c r="G15" s="91"/>
      <c r="H15" s="93"/>
      <c r="I15" s="91">
        <f t="shared" si="1"/>
        <v>0</v>
      </c>
      <c r="J15" s="93"/>
      <c r="K15" s="91">
        <f t="shared" si="2"/>
        <v>0</v>
      </c>
      <c r="L15" s="78"/>
    </row>
    <row r="16" spans="1:12">
      <c r="A16" s="92" t="s">
        <v>311</v>
      </c>
      <c r="B16" s="84"/>
      <c r="C16" s="84"/>
      <c r="D16" s="84"/>
      <c r="E16" s="84"/>
      <c r="F16" s="84"/>
      <c r="G16" s="91"/>
      <c r="H16" s="91"/>
      <c r="I16" s="91">
        <f t="shared" si="1"/>
        <v>0</v>
      </c>
      <c r="J16" s="91"/>
      <c r="K16" s="91">
        <f t="shared" si="2"/>
        <v>0</v>
      </c>
      <c r="L16" s="78"/>
    </row>
    <row r="17" spans="1:12">
      <c r="A17" s="90" t="s">
        <v>312</v>
      </c>
      <c r="B17" s="94">
        <f>SUM(B13:B16)</f>
        <v>0</v>
      </c>
      <c r="C17" s="94">
        <f t="shared" ref="C17:J17" si="3">SUM(C13:C16)</f>
        <v>0</v>
      </c>
      <c r="D17" s="94">
        <f t="shared" si="3"/>
        <v>0</v>
      </c>
      <c r="E17" s="94">
        <f t="shared" si="3"/>
        <v>0</v>
      </c>
      <c r="F17" s="94">
        <f t="shared" si="3"/>
        <v>0</v>
      </c>
      <c r="G17" s="94">
        <f t="shared" si="3"/>
        <v>0</v>
      </c>
      <c r="H17" s="95">
        <f>SUM(H13:H16)</f>
        <v>7352970</v>
      </c>
      <c r="I17" s="94">
        <f t="shared" si="1"/>
        <v>7352970</v>
      </c>
      <c r="J17" s="95">
        <f t="shared" si="3"/>
        <v>0</v>
      </c>
      <c r="K17" s="94">
        <f t="shared" si="2"/>
        <v>7352970</v>
      </c>
      <c r="L17" s="78"/>
    </row>
    <row r="18" spans="1:12">
      <c r="A18" s="90" t="s">
        <v>313</v>
      </c>
      <c r="B18" s="84"/>
      <c r="C18" s="84"/>
      <c r="D18" s="84"/>
      <c r="E18" s="84"/>
      <c r="F18" s="84"/>
      <c r="G18" s="91"/>
      <c r="H18" s="91"/>
      <c r="I18" s="91">
        <f t="shared" si="1"/>
        <v>0</v>
      </c>
      <c r="J18" s="91"/>
      <c r="K18" s="91">
        <f t="shared" si="2"/>
        <v>0</v>
      </c>
      <c r="L18" s="78"/>
    </row>
    <row r="19" spans="1:12">
      <c r="A19" s="96" t="s">
        <v>314</v>
      </c>
      <c r="B19" s="84">
        <v>-6225000</v>
      </c>
      <c r="C19" s="84"/>
      <c r="D19" s="84"/>
      <c r="E19" s="84"/>
      <c r="F19" s="84"/>
      <c r="G19" s="91">
        <v>6390642</v>
      </c>
      <c r="H19" s="91">
        <v>-6390642</v>
      </c>
      <c r="I19" s="91">
        <f t="shared" si="1"/>
        <v>-6225000</v>
      </c>
      <c r="J19" s="91"/>
      <c r="K19" s="91">
        <f t="shared" si="2"/>
        <v>-6225000</v>
      </c>
      <c r="L19" s="78"/>
    </row>
    <row r="20" spans="1:12">
      <c r="A20" s="96" t="s">
        <v>315</v>
      </c>
      <c r="B20" s="84"/>
      <c r="C20" s="84"/>
      <c r="D20" s="84"/>
      <c r="E20" s="84"/>
      <c r="F20" s="84"/>
      <c r="G20" s="91"/>
      <c r="H20" s="91"/>
      <c r="I20" s="91">
        <f t="shared" si="1"/>
        <v>0</v>
      </c>
      <c r="J20" s="91"/>
      <c r="K20" s="91">
        <f t="shared" si="2"/>
        <v>0</v>
      </c>
      <c r="L20" s="78"/>
    </row>
    <row r="21" spans="1:12">
      <c r="A21" s="97" t="s">
        <v>316</v>
      </c>
      <c r="B21" s="84"/>
      <c r="C21" s="84"/>
      <c r="D21" s="84"/>
      <c r="E21" s="98"/>
      <c r="F21" s="98"/>
      <c r="G21" s="91"/>
      <c r="H21" s="91"/>
      <c r="I21" s="91">
        <f t="shared" si="1"/>
        <v>0</v>
      </c>
      <c r="J21" s="91"/>
      <c r="K21" s="91">
        <f t="shared" si="2"/>
        <v>0</v>
      </c>
      <c r="L21" s="78"/>
    </row>
    <row r="22" spans="1:12">
      <c r="A22" s="90" t="s">
        <v>317</v>
      </c>
      <c r="B22" s="89">
        <f>SUM(B19:B21)</f>
        <v>-6225000</v>
      </c>
      <c r="C22" s="89">
        <f t="shared" ref="C22:J22" si="4">SUM(C19:C21)</f>
        <v>0</v>
      </c>
      <c r="D22" s="89">
        <f t="shared" si="4"/>
        <v>0</v>
      </c>
      <c r="E22" s="89">
        <f t="shared" si="4"/>
        <v>0</v>
      </c>
      <c r="F22" s="89">
        <f t="shared" si="4"/>
        <v>0</v>
      </c>
      <c r="G22" s="89">
        <f t="shared" si="4"/>
        <v>6390642</v>
      </c>
      <c r="H22" s="89">
        <f t="shared" si="4"/>
        <v>-6390642</v>
      </c>
      <c r="I22" s="94">
        <f t="shared" si="1"/>
        <v>-6225000</v>
      </c>
      <c r="J22" s="89">
        <f t="shared" si="4"/>
        <v>0</v>
      </c>
      <c r="K22" s="89">
        <f t="shared" si="2"/>
        <v>-6225000</v>
      </c>
      <c r="L22" s="78"/>
    </row>
    <row r="23" spans="1:12">
      <c r="A23" s="90"/>
      <c r="B23" s="82"/>
      <c r="C23" s="83"/>
      <c r="D23" s="82"/>
      <c r="E23" s="83"/>
      <c r="F23" s="83"/>
      <c r="G23" s="83"/>
      <c r="H23" s="91"/>
      <c r="I23" s="91"/>
      <c r="J23" s="91"/>
      <c r="K23" s="83"/>
      <c r="L23" s="78"/>
    </row>
    <row r="24" spans="1:12" ht="15.75" thickBot="1">
      <c r="A24" s="90" t="s">
        <v>318</v>
      </c>
      <c r="B24" s="99">
        <f>B12+B17+B22</f>
        <v>876860000</v>
      </c>
      <c r="C24" s="99">
        <f t="shared" ref="C24:J24" si="5">C12+C17+C22</f>
        <v>15775830</v>
      </c>
      <c r="D24" s="99">
        <f t="shared" si="5"/>
        <v>100378379</v>
      </c>
      <c r="E24" s="99">
        <f t="shared" si="5"/>
        <v>0</v>
      </c>
      <c r="F24" s="99">
        <f t="shared" si="5"/>
        <v>0</v>
      </c>
      <c r="G24" s="99">
        <f t="shared" si="5"/>
        <v>-172985611</v>
      </c>
      <c r="H24" s="99">
        <f t="shared" si="5"/>
        <v>7352970</v>
      </c>
      <c r="I24" s="99">
        <f t="shared" si="1"/>
        <v>827381568</v>
      </c>
      <c r="J24" s="99">
        <f t="shared" si="5"/>
        <v>0</v>
      </c>
      <c r="K24" s="99">
        <f t="shared" si="2"/>
        <v>827381568</v>
      </c>
      <c r="L24" s="78"/>
    </row>
    <row r="25" spans="1:12" ht="15.75" thickTop="1">
      <c r="A25" s="100"/>
      <c r="B25" s="82"/>
      <c r="C25" s="82"/>
      <c r="D25" s="82"/>
      <c r="E25" s="82"/>
      <c r="F25" s="82"/>
      <c r="G25" s="82"/>
      <c r="H25" s="91"/>
      <c r="I25" s="91">
        <f t="shared" si="1"/>
        <v>0</v>
      </c>
      <c r="J25" s="91"/>
      <c r="K25" s="82">
        <f t="shared" si="2"/>
        <v>0</v>
      </c>
      <c r="L25" s="78"/>
    </row>
    <row r="26" spans="1:12">
      <c r="A26" s="90" t="s">
        <v>309</v>
      </c>
      <c r="B26" s="84"/>
      <c r="C26" s="84"/>
      <c r="D26" s="84"/>
      <c r="E26" s="84"/>
      <c r="F26" s="84"/>
      <c r="G26" s="91"/>
      <c r="H26" s="91"/>
      <c r="I26" s="91">
        <f t="shared" si="1"/>
        <v>0</v>
      </c>
      <c r="J26" s="91"/>
      <c r="K26" s="91">
        <f t="shared" si="2"/>
        <v>0</v>
      </c>
      <c r="L26" s="78"/>
    </row>
    <row r="27" spans="1:12">
      <c r="A27" s="92" t="s">
        <v>304</v>
      </c>
      <c r="B27" s="84"/>
      <c r="C27" s="84"/>
      <c r="D27" s="84"/>
      <c r="E27" s="84"/>
      <c r="F27" s="84"/>
      <c r="G27" s="91"/>
      <c r="H27" s="93">
        <v>15004440</v>
      </c>
      <c r="I27" s="91">
        <f t="shared" si="1"/>
        <v>15004440</v>
      </c>
      <c r="J27" s="93"/>
      <c r="K27" s="91">
        <f t="shared" si="2"/>
        <v>15004440</v>
      </c>
      <c r="L27" s="78"/>
    </row>
    <row r="28" spans="1:12">
      <c r="A28" s="92" t="s">
        <v>310</v>
      </c>
      <c r="B28" s="84"/>
      <c r="C28" s="84"/>
      <c r="D28" s="84"/>
      <c r="E28" s="84"/>
      <c r="F28" s="84"/>
      <c r="G28" s="91"/>
      <c r="H28" s="93"/>
      <c r="I28" s="91">
        <f t="shared" si="1"/>
        <v>0</v>
      </c>
      <c r="J28" s="93"/>
      <c r="K28" s="91">
        <f t="shared" si="2"/>
        <v>0</v>
      </c>
      <c r="L28" s="78"/>
    </row>
    <row r="29" spans="1:12">
      <c r="A29" s="92" t="s">
        <v>311</v>
      </c>
      <c r="B29" s="84"/>
      <c r="C29" s="84"/>
      <c r="D29" s="84"/>
      <c r="E29" s="84"/>
      <c r="F29" s="84"/>
      <c r="G29" s="91"/>
      <c r="H29" s="91"/>
      <c r="I29" s="91">
        <f t="shared" si="1"/>
        <v>0</v>
      </c>
      <c r="J29" s="91"/>
      <c r="K29" s="91">
        <f t="shared" si="2"/>
        <v>0</v>
      </c>
      <c r="L29" s="78"/>
    </row>
    <row r="30" spans="1:12">
      <c r="A30" s="90" t="s">
        <v>312</v>
      </c>
      <c r="B30" s="94">
        <f>SUM(B27:B29)</f>
        <v>0</v>
      </c>
      <c r="C30" s="94">
        <f t="shared" ref="C30:J30" si="6">SUM(C27:C29)</f>
        <v>0</v>
      </c>
      <c r="D30" s="94">
        <f t="shared" si="6"/>
        <v>0</v>
      </c>
      <c r="E30" s="94">
        <f t="shared" si="6"/>
        <v>0</v>
      </c>
      <c r="F30" s="94">
        <f t="shared" si="6"/>
        <v>0</v>
      </c>
      <c r="G30" s="94">
        <f t="shared" si="6"/>
        <v>0</v>
      </c>
      <c r="H30" s="95">
        <f t="shared" si="6"/>
        <v>15004440</v>
      </c>
      <c r="I30" s="94">
        <f t="shared" si="1"/>
        <v>15004440</v>
      </c>
      <c r="J30" s="95">
        <f t="shared" si="6"/>
        <v>0</v>
      </c>
      <c r="K30" s="94">
        <f t="shared" si="2"/>
        <v>15004440</v>
      </c>
      <c r="L30" s="78"/>
    </row>
    <row r="31" spans="1:12">
      <c r="A31" s="90" t="s">
        <v>313</v>
      </c>
      <c r="B31" s="84"/>
      <c r="C31" s="84"/>
      <c r="D31" s="84"/>
      <c r="E31" s="84"/>
      <c r="F31" s="84"/>
      <c r="G31" s="91"/>
      <c r="H31" s="91"/>
      <c r="I31" s="91">
        <f t="shared" si="1"/>
        <v>0</v>
      </c>
      <c r="J31" s="91"/>
      <c r="K31" s="91">
        <f t="shared" si="2"/>
        <v>0</v>
      </c>
      <c r="L31" s="78"/>
    </row>
    <row r="32" spans="1:12">
      <c r="A32" s="96" t="s">
        <v>314</v>
      </c>
      <c r="B32" s="84"/>
      <c r="C32" s="84"/>
      <c r="D32" s="84"/>
      <c r="E32" s="84"/>
      <c r="F32" s="84"/>
      <c r="G32" s="91">
        <v>7352970</v>
      </c>
      <c r="H32" s="91">
        <v>-7352970</v>
      </c>
      <c r="I32" s="91">
        <f t="shared" si="1"/>
        <v>0</v>
      </c>
      <c r="J32" s="91"/>
      <c r="K32" s="91">
        <f t="shared" si="2"/>
        <v>0</v>
      </c>
      <c r="L32" s="78"/>
    </row>
    <row r="33" spans="1:12">
      <c r="A33" s="96" t="s">
        <v>315</v>
      </c>
      <c r="B33" s="84"/>
      <c r="C33" s="84"/>
      <c r="D33" s="84"/>
      <c r="E33" s="84"/>
      <c r="F33" s="84"/>
      <c r="G33" s="91"/>
      <c r="H33" s="91"/>
      <c r="I33" s="91">
        <f t="shared" si="1"/>
        <v>0</v>
      </c>
      <c r="J33" s="91"/>
      <c r="K33" s="91">
        <f t="shared" si="2"/>
        <v>0</v>
      </c>
      <c r="L33" s="78"/>
    </row>
    <row r="34" spans="1:12">
      <c r="A34" s="97" t="s">
        <v>316</v>
      </c>
      <c r="B34" s="84"/>
      <c r="C34" s="84"/>
      <c r="D34" s="84"/>
      <c r="E34" s="98"/>
      <c r="F34" s="98"/>
      <c r="G34" s="91"/>
      <c r="H34" s="91"/>
      <c r="I34" s="91">
        <f t="shared" si="1"/>
        <v>0</v>
      </c>
      <c r="J34" s="91"/>
      <c r="K34" s="91">
        <f t="shared" si="2"/>
        <v>0</v>
      </c>
      <c r="L34" s="78"/>
    </row>
    <row r="35" spans="1:12">
      <c r="A35" s="90" t="s">
        <v>317</v>
      </c>
      <c r="B35" s="94">
        <f>SUM(B32:B34)</f>
        <v>0</v>
      </c>
      <c r="C35" s="94">
        <f t="shared" ref="C35:J35" si="7">SUM(C32:C34)</f>
        <v>0</v>
      </c>
      <c r="D35" s="94">
        <f t="shared" si="7"/>
        <v>0</v>
      </c>
      <c r="E35" s="94">
        <f t="shared" si="7"/>
        <v>0</v>
      </c>
      <c r="F35" s="94">
        <f t="shared" si="7"/>
        <v>0</v>
      </c>
      <c r="G35" s="94">
        <f t="shared" si="7"/>
        <v>7352970</v>
      </c>
      <c r="H35" s="94">
        <f t="shared" si="7"/>
        <v>-7352970</v>
      </c>
      <c r="I35" s="94">
        <f t="shared" si="1"/>
        <v>0</v>
      </c>
      <c r="J35" s="94">
        <f t="shared" si="7"/>
        <v>0</v>
      </c>
      <c r="K35" s="94">
        <f t="shared" si="2"/>
        <v>0</v>
      </c>
      <c r="L35" s="78"/>
    </row>
    <row r="36" spans="1:12">
      <c r="A36" s="90"/>
      <c r="B36" s="84"/>
      <c r="C36" s="84"/>
      <c r="D36" s="84"/>
      <c r="E36" s="84"/>
      <c r="F36" s="84"/>
      <c r="G36" s="91"/>
      <c r="H36" s="91"/>
      <c r="I36" s="91"/>
      <c r="J36" s="91"/>
      <c r="K36" s="91"/>
      <c r="L36" s="78"/>
    </row>
    <row r="37" spans="1:12" ht="15.75" thickBot="1">
      <c r="A37" s="90" t="s">
        <v>319</v>
      </c>
      <c r="B37" s="99">
        <f>B24+B30+B35</f>
        <v>876860000</v>
      </c>
      <c r="C37" s="99">
        <f t="shared" ref="C37:J37" si="8">C24+C30+C35</f>
        <v>15775830</v>
      </c>
      <c r="D37" s="99">
        <f t="shared" si="8"/>
        <v>100378379</v>
      </c>
      <c r="E37" s="99">
        <f t="shared" si="8"/>
        <v>0</v>
      </c>
      <c r="F37" s="99">
        <f t="shared" si="8"/>
        <v>0</v>
      </c>
      <c r="G37" s="99">
        <f t="shared" si="8"/>
        <v>-165632641</v>
      </c>
      <c r="H37" s="99">
        <f t="shared" si="8"/>
        <v>15004440</v>
      </c>
      <c r="I37" s="99">
        <f t="shared" si="1"/>
        <v>842386008</v>
      </c>
      <c r="J37" s="99">
        <f t="shared" si="8"/>
        <v>0</v>
      </c>
      <c r="K37" s="99">
        <f t="shared" si="2"/>
        <v>842386008</v>
      </c>
      <c r="L37" s="78"/>
    </row>
    <row r="38" spans="1:12" ht="15.75" thickTop="1">
      <c r="B38" s="101"/>
      <c r="C38" s="101"/>
      <c r="D38" s="101"/>
      <c r="E38" s="101"/>
      <c r="F38" s="101"/>
      <c r="G38" s="102"/>
      <c r="H38" s="102"/>
      <c r="I38" s="102"/>
      <c r="J38" s="102"/>
      <c r="K38" s="102"/>
      <c r="L38" s="78"/>
    </row>
    <row r="39" spans="1:12">
      <c r="B39" s="78"/>
      <c r="C39" s="78"/>
      <c r="D39" s="78"/>
      <c r="E39" s="78"/>
      <c r="F39" s="78"/>
      <c r="L39" s="78"/>
    </row>
    <row r="40" spans="1:12">
      <c r="B40" s="78"/>
      <c r="C40" s="78"/>
      <c r="D40" s="78"/>
      <c r="E40" s="78"/>
      <c r="F40" s="78"/>
      <c r="L40" s="78"/>
    </row>
    <row r="41" spans="1:12">
      <c r="B41" s="78"/>
      <c r="C41" s="78"/>
      <c r="D41" s="78"/>
      <c r="E41" s="78"/>
      <c r="F41" s="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2019-07-26T04:23:12Z</cp:lastPrinted>
  <dcterms:created xsi:type="dcterms:W3CDTF">2012-01-19T09:31:29Z</dcterms:created>
  <dcterms:modified xsi:type="dcterms:W3CDTF">2021-07-20T13:08:39Z</dcterms:modified>
</cp:coreProperties>
</file>